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i's Document\2561 ปีงบประมาณ 2561\095-แผนดำเนินงาน 2562\"/>
    </mc:Choice>
  </mc:AlternateContent>
  <bookViews>
    <workbookView xWindow="0" yWindow="0" windowWidth="20730" windowHeight="9780" tabRatio="708"/>
  </bookViews>
  <sheets>
    <sheet name="ผด.01" sheetId="1" r:id="rId1"/>
    <sheet name="ผด.02 ยุทศาสตร์ 1" sheetId="3" r:id="rId2"/>
    <sheet name="ผด.02 ยุทศาสตร์ 2" sheetId="4" r:id="rId3"/>
    <sheet name="ผด.02 ยุทศาสตร์ 3" sheetId="5" r:id="rId4"/>
    <sheet name="ผด.02 ยุทศาสตร์ 4" sheetId="6" r:id="rId5"/>
    <sheet name="ปี 62 ไม่มี-ผด.02 ยุทศาสตร์ 5" sheetId="7" r:id="rId6"/>
    <sheet name="ผด.02 ยุทศาสตร์ 6" sheetId="8" r:id="rId7"/>
    <sheet name="Sheet1" sheetId="9" r:id="rId8"/>
  </sheets>
  <definedNames>
    <definedName name="_xlnm.Print_Titles" localSheetId="0">ผด.01!$1:$6</definedName>
    <definedName name="_xlnm.Print_Titles" localSheetId="1">'ผด.02 ยุทศาสตร์ 1'!$1:$3</definedName>
    <definedName name="_xlnm.Print_Titles" localSheetId="2">'ผด.02 ยุทศาสตร์ 2'!$1:$3</definedName>
    <definedName name="_xlnm.Print_Titles" localSheetId="3">'ผด.02 ยุทศาสตร์ 3'!$1:$3</definedName>
    <definedName name="_xlnm.Print_Titles" localSheetId="4">'ผด.02 ยุทศาสตร์ 4'!$1:$3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77" i="1"/>
  <c r="G75" i="1"/>
  <c r="G73" i="1"/>
  <c r="G72" i="1"/>
  <c r="G71" i="1"/>
  <c r="G65" i="1"/>
  <c r="G64" i="1"/>
  <c r="G62" i="1"/>
  <c r="G60" i="1"/>
  <c r="G59" i="1"/>
  <c r="G57" i="1"/>
  <c r="G56" i="1"/>
  <c r="G55" i="1"/>
  <c r="G54" i="1"/>
  <c r="G53" i="1"/>
  <c r="G52" i="1"/>
  <c r="G51" i="1"/>
  <c r="G46" i="1"/>
  <c r="G44" i="1"/>
  <c r="G43" i="1"/>
  <c r="G40" i="1"/>
  <c r="G38" i="1"/>
  <c r="G36" i="1"/>
  <c r="G34" i="1"/>
  <c r="G33" i="1"/>
  <c r="G30" i="1"/>
  <c r="G29" i="1"/>
  <c r="G26" i="1"/>
  <c r="G24" i="1"/>
  <c r="G22" i="1"/>
  <c r="G21" i="1"/>
  <c r="G20" i="1"/>
  <c r="G19" i="1"/>
  <c r="G17" i="1"/>
  <c r="G16" i="1"/>
  <c r="G14" i="1"/>
  <c r="G13" i="1"/>
  <c r="G11" i="1"/>
  <c r="G9" i="1"/>
  <c r="F78" i="1"/>
  <c r="F77" i="1"/>
  <c r="F75" i="1"/>
  <c r="F73" i="1"/>
  <c r="F65" i="1"/>
  <c r="F64" i="1"/>
  <c r="F62" i="1"/>
  <c r="F57" i="1"/>
  <c r="F59" i="1"/>
  <c r="F60" i="1"/>
  <c r="F56" i="1"/>
  <c r="F55" i="1"/>
  <c r="F54" i="1"/>
  <c r="F53" i="1"/>
  <c r="F52" i="1"/>
  <c r="F51" i="1"/>
  <c r="F46" i="1"/>
  <c r="F44" i="1"/>
  <c r="F43" i="1"/>
  <c r="F40" i="1"/>
  <c r="F38" i="1"/>
  <c r="F36" i="1"/>
  <c r="F34" i="1"/>
  <c r="F33" i="1"/>
  <c r="F30" i="1"/>
  <c r="F29" i="1"/>
  <c r="F26" i="1"/>
  <c r="F24" i="1"/>
  <c r="F22" i="1"/>
  <c r="F21" i="1"/>
  <c r="F20" i="1"/>
  <c r="F19" i="1"/>
  <c r="F17" i="1"/>
  <c r="F16" i="1"/>
  <c r="F14" i="1"/>
  <c r="F13" i="1"/>
  <c r="F11" i="1"/>
  <c r="F9" i="1"/>
  <c r="E78" i="1"/>
  <c r="E77" i="1"/>
  <c r="E75" i="1"/>
  <c r="E73" i="1"/>
  <c r="E72" i="1"/>
  <c r="E71" i="1"/>
  <c r="E65" i="1"/>
  <c r="E64" i="1"/>
  <c r="E62" i="1"/>
  <c r="E60" i="1"/>
  <c r="E59" i="1"/>
  <c r="E57" i="1"/>
  <c r="E56" i="1"/>
  <c r="E55" i="1"/>
  <c r="E54" i="1"/>
  <c r="E53" i="1"/>
  <c r="E52" i="1"/>
  <c r="E51" i="1"/>
  <c r="E46" i="1"/>
  <c r="E45" i="1"/>
  <c r="E44" i="1"/>
  <c r="E43" i="1"/>
  <c r="E40" i="1"/>
  <c r="E39" i="1"/>
  <c r="E38" i="1"/>
  <c r="E36" i="1"/>
  <c r="E34" i="1"/>
  <c r="E33" i="1"/>
  <c r="E30" i="1"/>
  <c r="E29" i="1"/>
  <c r="E26" i="1"/>
  <c r="E24" i="1"/>
  <c r="E22" i="1"/>
  <c r="E21" i="1"/>
  <c r="E20" i="1"/>
  <c r="E19" i="1"/>
  <c r="E17" i="1"/>
  <c r="E16" i="1"/>
  <c r="E14" i="1"/>
  <c r="E13" i="1"/>
  <c r="E11" i="1"/>
  <c r="E9" i="1"/>
  <c r="D78" i="1"/>
  <c r="D77" i="1"/>
  <c r="D73" i="1"/>
  <c r="D65" i="1"/>
  <c r="D46" i="1"/>
  <c r="D40" i="1"/>
  <c r="D30" i="1"/>
  <c r="D10" i="8" l="1"/>
  <c r="D200" i="6"/>
  <c r="D175" i="6"/>
  <c r="D158" i="6"/>
  <c r="D134" i="6"/>
  <c r="D126" i="6"/>
  <c r="D109" i="6"/>
  <c r="D81" i="6"/>
  <c r="D73" i="6"/>
  <c r="D52" i="6"/>
  <c r="D44" i="6"/>
  <c r="D13" i="6"/>
  <c r="D21" i="5"/>
  <c r="D11" i="5"/>
  <c r="D51" i="4"/>
  <c r="D29" i="4"/>
  <c r="D20" i="4"/>
  <c r="D10" i="4"/>
  <c r="D326" i="3"/>
  <c r="D303" i="3"/>
  <c r="D282" i="3"/>
  <c r="D265" i="3"/>
  <c r="D243" i="3"/>
  <c r="D222" i="3"/>
  <c r="D200" i="3"/>
  <c r="D178" i="3"/>
  <c r="D103" i="3"/>
  <c r="D85" i="3"/>
  <c r="D67" i="3"/>
  <c r="D54" i="3"/>
  <c r="D39" i="3"/>
</calcChain>
</file>

<file path=xl/sharedStrings.xml><?xml version="1.0" encoding="utf-8"?>
<sst xmlns="http://schemas.openxmlformats.org/spreadsheetml/2006/main" count="1599" uniqueCount="309">
  <si>
    <t>บัญชีสรุปโครงการ/กิจกรรม</t>
  </si>
  <si>
    <t>องค์การบริหารส่วนตำบลมวกเหล็ก</t>
  </si>
  <si>
    <t>ยุทธศาสตร์/แนวทาง</t>
  </si>
  <si>
    <t>จำนวนโครงการที่ดำเนินการ</t>
  </si>
  <si>
    <t>คิดเป็นร้อยละของ   โครงการทั้งหมด</t>
  </si>
  <si>
    <t>ร้อยละของ งบประมาณ</t>
  </si>
  <si>
    <t>หน่วยดำเนินการ</t>
  </si>
  <si>
    <t>อบต.มวกเหล็ก</t>
  </si>
  <si>
    <t>จำนวนงบประมาณ (บาท)</t>
  </si>
  <si>
    <t>แนวทางที่ 1.1</t>
  </si>
  <si>
    <t>ยุทธศาสตร์ที่ 1 การพัฒนาคุณภาพชีวิต</t>
  </si>
  <si>
    <t>การส่งเสริมและพัฒนาการศึกษา</t>
  </si>
  <si>
    <t>แนวทางที่ 1.2</t>
  </si>
  <si>
    <t>แนวทางที่ 1.3</t>
  </si>
  <si>
    <t>แนวทางที่ 1.4</t>
  </si>
  <si>
    <t>แนวทางที่ 1.5</t>
  </si>
  <si>
    <t>แนวทางที่ 1.6</t>
  </si>
  <si>
    <t>แนวทางที่ 1.7</t>
  </si>
  <si>
    <t>แนวทางที่ 1.8</t>
  </si>
  <si>
    <t>ส่งเสริมการจัดสวัสดิการสังคม</t>
  </si>
  <si>
    <t>การพัฒนาด้านโครงสร้างพื้นฐาน</t>
  </si>
  <si>
    <t>การเพิ่มศักยภาพและพัฒนาอาชีพของชุมชน</t>
  </si>
  <si>
    <t>การพัฒนาแหล่งน้ำ</t>
  </si>
  <si>
    <t>การส่งเสริมด้านการเกษตร</t>
  </si>
  <si>
    <t>รวมยุทศาสตร์ที่ 1</t>
  </si>
  <si>
    <t>รวมยุทศาสตร์ที่ 2</t>
  </si>
  <si>
    <t>แนวทางที่ 2.1</t>
  </si>
  <si>
    <t>แนวทางที่ 2.2</t>
  </si>
  <si>
    <t>แนวทางที่ 2.3</t>
  </si>
  <si>
    <t>แนวทางที่ 2.4</t>
  </si>
  <si>
    <t>อนุรักษ์และพัฒนาทรัพยากรธรรมชาติและสิ่งแวดล้อม</t>
  </si>
  <si>
    <t>ส่งเสริมการบริการด้านสาธารณสุขและเสริมสร้างสุขภาวะของประชาชน</t>
  </si>
  <si>
    <t>รวมยุทศาสตร์ที่ 3</t>
  </si>
  <si>
    <t>รวมยุทศาสตร์ที่ 4</t>
  </si>
  <si>
    <t>รวมยุทศาสตร์ที่ 5</t>
  </si>
  <si>
    <t>รวมยุทศาสตร์ที่ 6</t>
  </si>
  <si>
    <t>การบริหารจัดการขยะมูลฝอยและสิ่งแวดล้อม</t>
  </si>
  <si>
    <t>การป้องกันและแก้ไขปัญหาสิ่งแวดล้อม</t>
  </si>
  <si>
    <t>ยุทธศาสตร์ที่ 2 การพัฒนาบริหารจัดการทรัพยากรธรรมชาติและสิ่งแวดล้อม</t>
  </si>
  <si>
    <t>แนวทางที่ 31</t>
  </si>
  <si>
    <t>แนวทางที่ 3.2</t>
  </si>
  <si>
    <t>ยุทธศาสตร์ที่ 3 การอนุรักษ์ฟื้นฟู ศาสนา ศิลปะ วัฒนธรรมขนบธรรมเนียมประเพณีและภูมิปัญญาท้องถิ่น</t>
  </si>
  <si>
    <t>ส่งเสริมอนุรักษ์และฟื้นฟูวัฒนธรรมขนบธรรมเนียมประเพณีและวันสำคัญ</t>
  </si>
  <si>
    <t>ส่งเสริมศาสนา พัฒนาคุณธรรมและจริยธรรม</t>
  </si>
  <si>
    <t>ยุทธศาสตร์ที่ 4 การพัฒนาองค์กรและบุคลากรภาครัฐสู่การบริหารจัดการที่ดี</t>
  </si>
  <si>
    <t>แนวทางที่ 4.1</t>
  </si>
  <si>
    <t>แนวทางที่ 4.2</t>
  </si>
  <si>
    <t>แนวทางที่ 4.3</t>
  </si>
  <si>
    <t>แนวทางที่ 4.4</t>
  </si>
  <si>
    <t>พัฒนาศักยภาพและประสิทธิภาพบุคลากรท้องถิ่น</t>
  </si>
  <si>
    <t>พัฒนาคุณภาพการให้บริการประชาชน</t>
  </si>
  <si>
    <t>พัฒนาระบบเทคโนโลยีสารสนเทศ</t>
  </si>
  <si>
    <t>ส่งเสริมการมีส่วนร่วมขององค์กรปกครองส่วนท้องถิ่นและประชาชนในการจัดการบริหารองค์กรและบุคลากร</t>
  </si>
  <si>
    <t>แนวทางที่ 6.1</t>
  </si>
  <si>
    <t>แนวทางที่ 5.1</t>
  </si>
  <si>
    <t>แนวทางที่ 5.2</t>
  </si>
  <si>
    <t>ยุทธศาสตร์ที่ 5 ส่งเสริมพัฒนาการท่องเที่ยว</t>
  </si>
  <si>
    <t>ประชาสัมพันธ์การท่องเที่ยว</t>
  </si>
  <si>
    <t>ส่งเสริมสนับสนุนงบประมาณและบุคลากรด้านการท่องเที่ยว</t>
  </si>
  <si>
    <t>ยุทธศาสตร์ที่ 6 การส่งเสริมพัฒนาประชาธิปไตยและกระบวนการประชาสังคม</t>
  </si>
  <si>
    <t>ส่งเสริมระบบการเรียนรู้และการมีส่วนร่วมทางการเมือง</t>
  </si>
  <si>
    <t>รวมทั้งสิ้น</t>
  </si>
  <si>
    <t>การส่งเสริมความเข้มแข็งของชุมชน สังคม และเศรษฐกิจ</t>
  </si>
  <si>
    <t>ที่</t>
  </si>
  <si>
    <t>โครงการ/กิจกรรม</t>
  </si>
  <si>
    <t>รายละเอียด</t>
  </si>
  <si>
    <t>งบประมาณ</t>
  </si>
  <si>
    <t>สถานที่ดำเนินการ</t>
  </si>
  <si>
    <t>ต.ค.</t>
  </si>
  <si>
    <t>พ.ย.</t>
  </si>
  <si>
    <t>ธ.ค.</t>
  </si>
  <si>
    <t>ก.พ.</t>
  </si>
  <si>
    <t>มี.ค.</t>
  </si>
  <si>
    <t>ม.ค.</t>
  </si>
  <si>
    <t>เม.ย.</t>
  </si>
  <si>
    <t>พ.ค.</t>
  </si>
  <si>
    <t>มิ.ย.</t>
  </si>
  <si>
    <t>ก.ค.</t>
  </si>
  <si>
    <t>ส.ค.</t>
  </si>
  <si>
    <t>ก.ย.</t>
  </si>
  <si>
    <t>พ.ศ.2561</t>
  </si>
  <si>
    <t>บัญชีโครงการ/กิจกรรม/งบประมาณ</t>
  </si>
  <si>
    <t>แบบ ผด.02</t>
  </si>
  <si>
    <t>ยุทธศาสตร์ที่ 1 : การพัฒนาคุณภาพชีวิตตามปรัชญาของเศรษฐกิจพอเพียง</t>
  </si>
  <si>
    <t>แนวทางที่ 1.1 : การส่งเสริมและพัฒนาการศึกษา</t>
  </si>
  <si>
    <t>กองการศึกษา</t>
  </si>
  <si>
    <t>โครงการส่งเสริมการเรียนรู้นอกสถานที่</t>
  </si>
  <si>
    <t>โครงการสานสัมพันธ์วันเข้าพรรษา</t>
  </si>
  <si>
    <t>โครงการศูนย์เด็กเล็กปลอดโรค ส่งเสริมสุขภาพอนามัยเด็กปฐมวัย</t>
  </si>
  <si>
    <t>ยุทธศาสตร์ที่ 3 : การอนุรักษ์ฟื้นฟู ศาสนา ศิลปะ วัฒนธรรมขนบธรรมเนียมประเพณีและภูมิปัญญาท้องถิ่น</t>
  </si>
  <si>
    <t>แนวทางที่ 3.1 : การส่งเสริมอนุรักษ์ฟื้นฟู ศาสนา ศิลปะ วัฒนธรรมขนบธรรมเนียมประเพณีและภูมิปัญญาท้องถิ่น</t>
  </si>
  <si>
    <t>กองสาธารณสุข</t>
  </si>
  <si>
    <t>ยุทธศาสตร์ที่ 2 : การพัฒนาบริหารจัดการทรัพยากรธรรมชาติและสิ่งแวดล้อม</t>
  </si>
  <si>
    <t>แนวทางที่ 2.3 : การบริหารจัดการขยะมูลฝอยและสิ่งแวดล้อม</t>
  </si>
  <si>
    <t>แนวทางที่ 2.2 : การสร้างจิตสำนึกและตะหรักในการรักษาทรัพยากรธรรมชาติและสิ่งแวดล้อม</t>
  </si>
  <si>
    <t>แนวทางที่ 1.3 : การส่งเสริมการจัดสวัสดิการสังคม</t>
  </si>
  <si>
    <t>โครงการผลิตน้ำดื่มสะอาดสำหรับช่วยเหลือประชาชนที่ประสบปัญหาขาดแคลนน้ำบริโภค</t>
  </si>
  <si>
    <t>พื้นที่ในเขต อบต.มวกเหล็ก</t>
  </si>
  <si>
    <t>แนวทางที่ 1.4 : การพัฒนาด้านโครงสร้างพื้นฐาน</t>
  </si>
  <si>
    <t>โครงการจัดงานวันครอบครัว</t>
  </si>
  <si>
    <t>โครงการจัดงานวันผู้สูงอายุ</t>
  </si>
  <si>
    <t>ยุทธศาสตร์ที่ 4 : การพัฒนาองค์กรและบุคลากรภาครัฐสู่การบริหารจัดการที่ดี</t>
  </si>
  <si>
    <t>โครงการส่งเสริมการจัดทำแผนชุมชน</t>
  </si>
  <si>
    <t>แนวทางที่ 4.4 : การส่งเสริมการมีส่วนร่วมขององค์กรปกครองส่วนท้องถิ่นและประชาชน</t>
  </si>
  <si>
    <t>แนวทางที่ 1.5 : การส่งเสริมความเข้มแข็งของชุมชน สังคม และเศรษฐกิจ</t>
  </si>
  <si>
    <t>แนวทางที่ 4.1 : การพัฒนาศักยภาพและประสิทธิภาพบุคลากรท้องถิ่น</t>
  </si>
  <si>
    <t>เงินสมทบกองทุนประกันสังคม</t>
  </si>
  <si>
    <t>กองคลัง</t>
  </si>
  <si>
    <t>ยุทธศาสตร์ที่ 5 : การส่งเสริมพัมนาการท่องเที่ยว</t>
  </si>
  <si>
    <t>แนวทางที่ 5.1 : การประชาสัมพันธ์การท่องเที่ยว</t>
  </si>
  <si>
    <t>แนวทางที่ 2.1 : การอนุรักษ์และพัฒนาทรัพยากรธรรมชาติและสิ่งแวดล้อม</t>
  </si>
  <si>
    <t>แนวทางที่ 1.8 : การส่งเสริมด้านการเกษตร</t>
  </si>
  <si>
    <t>สำนักงานปลัด</t>
  </si>
  <si>
    <t>ยุทธศาสตร์ที่ 6 : การส่งเสริมการพัมนาประชาธิปไตยและกระบวนการประชาสังคม</t>
  </si>
  <si>
    <t>แนวทางที่ 6.1 : การส่งเสริมพัฒนาประชาธิปไตยและกระบวนการประชาสังคม</t>
  </si>
  <si>
    <t>โครงการจัดกิจกรรมวันสำคัญ</t>
  </si>
  <si>
    <t>แนวทางที่ 4.3 : การพัฒนาระบบเทคโนโลยีสารสนเทศ</t>
  </si>
  <si>
    <t>แนวทางที่ 4.2 : การพัฒนาคุณภาพการให้บริการประชาชน</t>
  </si>
  <si>
    <t>สำนักงานปลัด, -งานป้องกัน</t>
  </si>
  <si>
    <t>กองช่าง</t>
  </si>
  <si>
    <t>แผนการดำเนินงานประจำปี พ.ศ.2562</t>
  </si>
  <si>
    <t>แผนงานการศึกษา</t>
  </si>
  <si>
    <t>ค่าใช้จ่ายโครงการสนับสนุนค่าใช้จ่ายการบริหารสถานศึกษา (ค่าจัดการเรียนการสอน)</t>
  </si>
  <si>
    <t>ศูนย์พัฒนาเด็กเล็กขององค์การบริหารส่วนตำบลมวกเหล็ก จำนวน 3 แห่ง</t>
  </si>
  <si>
    <t>เพื่อจ่ายเป็นค่าใช้จ่ายในการดำเนินโครงการวันเด็กแห่งชาติ</t>
  </si>
  <si>
    <t>โครงการจัดงานวันเด็กแห่งชาติ</t>
  </si>
  <si>
    <t>เพื่อจ่ายเป็นค่าใช้จ่ายโครงการสนับสนุนค่าใช้จ่ายการบริหารสถานศึกษา (ค่าจัดการเรียนการสอน)  ศูนย์พัฒนาเด็กเล็กขององค์การบริหารส่วนตำบลมวกเหล็ก จำนวน 3 แห่ง </t>
  </si>
  <si>
    <t> เพื่อจ่ายเป็นค่าใช้จ่ายในการดำเนินโครงการวันแม่แห่งชาติ</t>
  </si>
  <si>
    <t>โครงการจัดงานวันแม่แห่งชาติ</t>
  </si>
  <si>
    <t>โครงการสนับสนุนค่าใช้จ่ายการบริหารสถานศึกษา (ค่าหนังสือเรียน, ค่าอุปกรณ์การเรียน, ค่าเครื่องแบบนักเรียน, ค่ากิจกรรมพัฒนาผู้เรียน)</t>
  </si>
  <si>
    <t>โครงการสนับสนุนค่าใช้จ่ายการบริหารสถานศึกษา (ค่าอาหารกลางวัน)</t>
  </si>
  <si>
    <t>เพื่อจ่ายเป็นค่าใช้จ่ายในการดำเนินโครงการศูนย์เด็กเล็กปลอดโรค ส่งเสริมสุขภาพอนามัยเด็กปฐมวัย</t>
  </si>
  <si>
    <t>เพื่อจ่ายเป็นค่าใช้จ่ายในการดำเนินโครงการส่งเสริมการเรียนรู้นอกสถานที่</t>
  </si>
  <si>
    <t>เพื่อจ่ายเป็นค่าใช้จ่ายโครงการสนับสนุนค่าใช้จ่ายการบริหารสถานศึกษา (ค่าหนังสือเรียน, ค่าอุปกรณ์การเรียน, ค่าเครื่องแบบนักเรียน, ค่ากิจกรรมพัฒนาผู้เรียน) ศูนย์พัฒนาเด็กเล็กขององค์การบริหารส่วนตำบลมวกเหล็ก จำนวน 3 แห่ง (เงินอุดหนุนสำหรับสนับสนุนค่าใช่จ่ายในการจัดการศึกษาสำหรับศูนย์พัฒนาเด็กเล็ก : ศพด.)</t>
  </si>
  <si>
    <t>เพื่อจ่ายเป็นค่าใช้จ่ายโครงการสนับสนุนค่าใช้จ่ายการบริหารสถานศึกษา (ค่าอาหารกลางวัน) ศูนย์พัฒนาเด็กเล็กขององค์การบริหารส่วนตำบลมวกเหล็ก จำนวน 3 แห่ง</t>
  </si>
  <si>
    <t>เพื่อจ่ายเป็นค่าใช้จ่ายในการดำเนินโครงการสานสัมพันธ์วันเข้าพรรษา</t>
  </si>
  <si>
    <t>โครงการจัดซื้อพัดลมติดผนัง ขนาด 18 นิ้ว จำนวน 10 ตัว</t>
  </si>
  <si>
    <t>ศูนย์พัฒนาเด็กเล็กในสังกัดขององค์การบริหารส่วนตำบลมวกเหล็ก</t>
  </si>
  <si>
    <t>เพื่อจัดซื้อพัดลมโคจรชนิดติดผนัง ขนาดใบพัด 18 นิ้ว จำนวน 10 ตัว สำหรับติดตั้งให้ศูนย์พัฒนาเด็กเล็กในสังกัดองค์การบริหารส่วนตำบลมวกเหล็ก</t>
  </si>
  <si>
    <t>โรงเรียนไทยรัฐวิทยา 68 (วัดเหวลาด)</t>
  </si>
  <si>
    <t>โรงเรียนบ้านหลังเขา</t>
  </si>
  <si>
    <t>โรงเรียนวัดบ้านหมาก</t>
  </si>
  <si>
    <t>แผนงานสาธารณสุข</t>
  </si>
  <si>
    <t>แนวทางที่ 1.2 : การส่งเสริมการบริการด้านสาธารณสุขและเสริมสร้างสุขภาวะอนามัยของประชาชน</t>
  </si>
  <si>
    <t>โครงการต่อสู้เพื่อเอาชนะยาเสพติด</t>
  </si>
  <si>
    <t>โครงการป้องกันและระงับโรคติดต่อ/เรื้อรัง</t>
  </si>
  <si>
    <t>เพื่อจ่ายเป็นค่าใช้จ่ายในการดำเนินโครงการ</t>
  </si>
  <si>
    <t>โครงการสัตว์ปลอดโรค คนปลอดภัยจากโรคพิษสุนัขบ้า</t>
  </si>
  <si>
    <t>โครงการเสริมสร้างศักยภาพอาสาสมัครสาธารณสุขมูลฐาน(อสม.)</t>
  </si>
  <si>
    <t>แผนงานสังคมสงเคราะห์</t>
  </si>
  <si>
    <t>13 หมู่บ้านในเขต อบต.มวกเหล็ก</t>
  </si>
  <si>
    <t>หมู่ที่ 7 บ้านหลังเขา ตำบลมวกแหล็ก</t>
  </si>
  <si>
    <t>กองสวัสดิการสังคม</t>
  </si>
  <si>
    <t>โครงการปรับปรุงอาคารสำนักงาน และจัดสิ่งอำนวยความสะดวก แก่ผู้สูงอายุ คนพิการ และสตรีตั้งครรภ์</t>
  </si>
  <si>
    <t>เพื่อจ่ายเป็น ค่าบำรุงรักษาและปรับปรุงที่ดินและสิ่งก่อสร้าง อาคารสำนักงานและจัดสิ่งอำนวยความสะดวกแก่ผู้สุงอายุ คนพิการ และสตรีตั้งครรภ์</t>
  </si>
  <si>
    <t>แผนงานอุตสาหกรรมและการโยธา</t>
  </si>
  <si>
    <t>โครงการก่อสร้างถนน คสล. บริเวณบ้านลุงจันทร์ หมู่ที่ 7 บ้านหลังเขา</t>
  </si>
  <si>
    <t>โครงการก่อสร้างถนน คสล. หมู่ 2 บ้านท่ามะปราง บริเวณกลุ่มบ้านนายดง  สมภาวงค์</t>
  </si>
  <si>
    <t>หมู่ที่ 7 บ้านหลังเขา บริเวณบ้านลุงจันทร์</t>
  </si>
  <si>
    <t>หมู่ที่ 2 บ้านท่ามะปราง บริเวณกลุ่มบ้านนายดง สมภาวงค์</t>
  </si>
  <si>
    <t xml:space="preserve">โครงการก่อสร้างถนน คสล. หมู่ 4 บริเวณแยกจากถนนสายเจ็ดสาวน้อยเข้าไปกลุ่มบ้าน อ.ไพศาล </t>
  </si>
  <si>
    <t xml:space="preserve">หมู่ 4 บริเวณแยกจากถนนสายเจ็ดสาวน้อยเข้าไปกลุ่มบ้าน อ.ไพศาล </t>
  </si>
  <si>
    <t>โครงการก่อสร้างถนน คสล. หมู่ 6 กลุ่มบ้านนายชัยยนต์ ทับเทศ,ป้านาง</t>
  </si>
  <si>
    <t>หมู่ 6 กลุ่มบ้านนายชัยยนต์ ทับเทศ,ป้านาง</t>
  </si>
  <si>
    <t>โครงการก่อสร้างถนนคอนกรีตเสริมเหล็ก บริเวณซอยบ้านนางเนียม นามสกุล กลุ่มหลังโรงเรียนอนุบาลมวกเหล็ก หมู่ 3</t>
  </si>
  <si>
    <t>บริเวณซอยบ้านนางเนียม นามสกุล กลุ่มหลังโรงเรียนอนุบาลมวกเหล็ก หมู่ 3</t>
  </si>
  <si>
    <t>โครงการก่อสร้างถนนพาราแอสฟัลท์ติกคอนกรีต หมู่ 2 บ้านท่ามะปราง บริเวณสายแยกจากถนนเข้าไร่ดาวเด่นไปกลุ่มบ้านธารทิพย์</t>
  </si>
  <si>
    <t>หมู่ 2 บ้านท่ามะปราง บริเวณสายแยกจากถนนเข้าไร่ดาวเด่นไปกลุ่มบ้านธารทิพย์</t>
  </si>
  <si>
    <t>ก่อสร้างถนนคอนกรีตเสริมเหล็ก ขนาดผิวจราจร กว้าง 4.00 เมตร ยาว 168 เมตร หนา 0.15 เมตร หรือมีพื้นที่ไม่น้อยกว่า 672 ตารางเมตร หรือมีปริมาณคอนกรีตไม่น้อยกว่า 100.80 ลบ.ม. พร้อมลงลูกรังไหล่ทางสองข้างๆ ละ 0.50 เมตร หรือตามสภาพพื้นที่</t>
  </si>
  <si>
    <t>ก่อสร้างถนนคอนกรีตเสริมเหล็ก ขนาดผิวจราจร กว้าง 4.00 เมตร ยาว 200 เมตร หนา 0.15 เมตร หรือมีพื้นที่ไม่น้อยกว่า 800 ตารางเมตร หรือมีปริมาณคอนกรีตไม่น้อยกว่า 120 ลบ.ม. พร้อมลงลูกรังไหล่ทางสองข้างๆ ละ 0.50 เมตร หรือตามสภาพพื้นที่</t>
  </si>
  <si>
    <t>ก่อสร้างถนนคอนกรีตเสริมเหล็ก ขนาดผิวจราจร กว้าง 6.00 เมตร ยาว 125 เมตร หรือมีปริมาณพื้นที่ผิวจราจรไม่น้อยกว่า 750 ตารางเมตร</t>
  </si>
  <si>
    <t>โครงการก่อสร้างระบบประปาโดยเจาะบ่อบาดาล ขนาดเส้นผ่าศูนย์กลาง 6 นิ้ว ให้ได้ปริมาณน้ำไม่น้อยกว่า 4 ลูกบาศก์เมตรต่อชั่วโมง พร้อมหอถังแชมเปญและติดตั้งซัมเมอร์สขนาด 1.5 แรงม้า พร้อมอุปกรณ์ ตู้ควบคุมไฟฟ้า เสาไฟฟ้า สายไฟฟ้า มิเตอร์ไฟฟ้าขนาด 1.5 แอมป์ จำนวน 1 ชุด เชื่อมหอถังพร้อมเดินท่อประปาเชื่อมระบบประปาเดิมจนสามารถใช้งานได้ หมู่ 12 บริเวณกลุ่มบ้านนางสะอิ้ง</t>
  </si>
  <si>
    <t>หมู่ 12 บริเวณกลุ่มบ้านนางสะอิ้ง</t>
  </si>
  <si>
    <t>ก่อสร้างระบบประปาโดยเจาะบ่อบาดาล ขนาดเส้นผ่าศูนย์กลาง 6 นิ้ว ให้ได้ปริมาณน้ำไม่น้อยกว่า 4 ลูกบาศก์เมตรต่อชั่วโมง พร้อมหอถังแชมเปญและติดตั้งซัมเมอร์สขนาด 1.5 แรงม้า พร้อมอุปกรณ์ ตู้ควบคุมไฟฟ้า เสาไฟฟ้า สายไฟฟ้า มิเตอร์ไฟฟ้าขนาด 1.5 แอมป์ จำนวน 1 ชุด เชื่อมหอถังพร้อมเดินท่อประปาเชื่อมระบบประปาเดิมจนสามารถใช้งานได้ บริเวณกลุ่มบ้านนางสะอิ้ง หมู่ 12 บ้านเขาไม้เกวียน</t>
  </si>
  <si>
    <t>โครงการขยายไหล่ทางถนน ม.8 บ้านโชคชัยพัฒนา สองข้างถนนซอยในหมู่บ้านต่อจากโครงการไทยนิยม ถึงกลุ่มบ้านนายอำนาจ  เรืองนนท์</t>
  </si>
  <si>
    <t>ม.8 บ้านโชคชัยพัฒนา สองข้างถนนซอยในหมู่บ้านต่อจากโครงการไทยนิยม ถึงกลุ่มบ้านนายอำนาจ  เรืองนนท์</t>
  </si>
  <si>
    <t>ขยายไหล่ทางถนน หมู่ 8 บ้านโชคชัยพัฒนาสองข้างถนนซอยในหมู่บ้านต่อจากโครงการไทยนิยมถึงกลุ่มบ้านนายอำนาจ เรืองนนท์  ขนาดกว้าง 0.90 เมตร ยาวรวมสองด้าน 350 เมตร หนา 0.15 เมตร หรือมีพื้นที่ไม่น้อยกว่า 315 ตารางเมตร หรือมีปริมาณคอนกรีตไม่น้อยกว่า 47.25 เมตร</t>
  </si>
  <si>
    <t>โครงการจัดหาและติดตั้งเครื่องออกกำลังกาย ลานหน้าศาลาประชาคม (อ่างเก็บน้ำซับิจิ 1) จำนวน 10 ชุด หมู่ที่ 10 บ้านซับอิจิ</t>
  </si>
  <si>
    <t>ลานหน้าศาลาประชาคม (อ่างเก็บน้ำซับิจิ 1) หมู่ที่ 10 บ้านซับอิจิ</t>
  </si>
  <si>
    <t>จัดหาและติดตั้งเครื่องออกกำลังกาย ลานหน้าศาลาประชาคม (อ่างเก็บน้ำซับอิจิ 1)  จำนวน 10 ชุด</t>
  </si>
  <si>
    <t>โครงการติดตั้งเสียงตามสาย แบบมีสาย หมู่ที่ 1 บ้านหมาก จำนวน 4 จุด ๆ ละ 2 ตัว คือ จุดที่ 1 บริเวณกลุ่มบ้านนายน้อน เพลินจันทึก จุดที่ 2 กลุ่มบ้านนายสุรัตน์ เทพจันทึก จุดที่ 3 กลุ่มบ้านสวน จุดที่ 4 กลุ่มบ้านเขาสว่าง</t>
  </si>
  <si>
    <t>หมู่ที่ 1 บ้านหมาก</t>
  </si>
  <si>
    <t> เพื่อจ่ายเป็นค่าดำเนินโครงการติดตั้งเสียงตามสาย แบบมีสาย หมู่ที่ 1 บ้านหมาก จำนวน 4 จุด ๆ ละ 2 ตัว คือ จุดที่ 1 บริเวณกลุ่มบ้านนายน้อย เพลินจันทึก  จุดที่ 2 กลุ่มบ้านนายสุรัตน์ เทพจันทึก </t>
  </si>
  <si>
    <t>โครงการติดตั้งเสียงตามสาย หมู่ 11 บ้านปากคลอง ทั้งหมู่บ้าน</t>
  </si>
  <si>
    <t>หมู่ 11 บ้านปากคลอง</t>
  </si>
  <si>
    <t>ติดตั้งเสียงตามสายแบบมีสายในหมู่บ้านหมู่ 11 บ้านปากคลอง</t>
  </si>
  <si>
    <t>ซ่อมแซมหรือปรับปรุงบริการสาธารณะ หมู่ 1-หมู่ 13 ตลอดปีงบประมาณ</t>
  </si>
  <si>
    <t xml:space="preserve">ค่าซ่อมแซมหรือปรับปรุงบริการสาธารณะ หมู่ 1-หมู่ 13 </t>
  </si>
  <si>
    <t>หมู่ 13 บ้านท่าเสา กลุ่มบ้านหนองใหญ่</t>
  </si>
  <si>
    <t>แผนงานสร้างความเข้มแข็งของชุมชน</t>
  </si>
  <si>
    <t>แผนงานรักษาความสงบภายใน</t>
  </si>
  <si>
    <t>โครงการช่วยเหลือผู้ประสบภัยทางถนนและช่วยเหลือผู้ป่วยฉุกเฉิน</t>
  </si>
  <si>
    <t>โครงการป้องกันและแก้ไขปัญหาอุบัติทางถนนในช่วงเทศกาลสำคัญ</t>
  </si>
  <si>
    <t>โครงการรณรงค์ประชาสัมพันธ์ด้านการควบคุมไฟป่า</t>
  </si>
  <si>
    <t>โครงการอบรม ทบทวน การซ้อมแผนป้องกันฯ</t>
  </si>
  <si>
    <t>ศูนย์ปฏิบัติการร่วมในการช่วยเหลือประชาชน ของ อำเภอมวกเหล็ก</t>
  </si>
  <si>
    <r>
      <rPr>
        <sz val="14"/>
        <color rgb="FF0070C0"/>
        <rFont val="TH SarabunPSK"/>
        <family val="2"/>
      </rPr>
      <t xml:space="preserve">*เงินอุดหนุนองค์กรปกครองส่วนท้องถิ่น </t>
    </r>
    <r>
      <rPr>
        <sz val="14"/>
        <rFont val="TH SarabunPSK"/>
        <family val="2"/>
      </rPr>
      <t xml:space="preserve"> -เพื่อจ่ายเป็นเงินอุดหนุนค่าใช้จ่ายโครงการบริหารจัดการศูนย์ปฏิบัติการร่วมในการช่วยเหลือประชาชน ของ อำเภอมวกเหล็ก และค่าใช้จ่ายอื่นๆ ที่จำเป็นและเกียวข้องกับโครงการ</t>
    </r>
  </si>
  <si>
    <r>
      <rPr>
        <sz val="14"/>
        <color rgb="FF0070C0"/>
        <rFont val="TH SarabunPSK"/>
        <family val="2"/>
      </rPr>
      <t>*เงินอุดหนุนกิจการที่เป็นสาธารณประโยชน์</t>
    </r>
    <r>
      <rPr>
        <sz val="14"/>
        <rFont val="TH SarabunPSK"/>
        <family val="2"/>
      </rPr>
      <t>  -เพื่อจ่ายเป็นเงินอุดหนุนให้แก่การไฟฟ้าส่วนภูมิภาคอำเภอแก่งคอย ตามโครงการติดต่อและประสานงานการขยายเขตไฟฟ้า หมู่ 13 บ้านท่าเสา กลุ่มบ้านหนองใหญ่</t>
    </r>
  </si>
  <si>
    <r>
      <rPr>
        <sz val="14"/>
        <color rgb="FF0070C0"/>
        <rFont val="TH SarabunPSK"/>
        <family val="2"/>
      </rPr>
      <t xml:space="preserve">*เงินอุดหนุนเอกชน </t>
    </r>
    <r>
      <rPr>
        <sz val="14"/>
        <rFont val="TH SarabunPSK"/>
        <family val="2"/>
      </rPr>
      <t xml:space="preserve"> -เพื่อจ่ายเป็นเงินอุดหนุนโครงการตามพระราชดำริด้านสาธารณสุข หมู่บ้านทั้ง 13 หมู่ ให้กับกรรมการหมู่บ้าน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</si>
  <si>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 -เพื่อจ่ายเป็นเงินอุดหนุนให้แก่โรงเรียนไทยรัฐวิทยา 68 (วัดเหวลาด) ตามโครงการจัดหาครูผู้สอนและบุคลากรเสริมเพื่อพัฒนาการเรียนการสอน จำนวน 2 อัตรา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</si>
  <si>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 -เพื่อจ่ายเป็นเงินอุดหนุนให้แก่โรงเรียนบ้านหลังเขา ตามโครงการจัดหาครูผู้สอนและบุคลากรเสริมเพื่อพัฒนาการเรียนการสอน จำนวน 2 อัตรา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</si>
  <si>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 -เพื่อจ่ายเป็นเงินอุดหนุนให้แก่โรงเรียนวัดบ้านหมาก ตามโครงการจ้างครูขาดแคลน จำนวน 3 อัตรา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</si>
  <si>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 -เพื่อจ่ายเป็นเงินอุดหนุนโครงการสนับสนุนค่าใช้จ่ายการบริหารสถานศึกษา(อาหารกลางวัน)โรงเรียนสังกัดสำนักงานเขตพื้นที่การศึกษา(สพฐ.) จำนวน 4 โรงเรียน ได้แก่ โรงเรียนวัดบ้านหมาก, โรงเรียนไทยรัฐวิทยา68(วัดเหวลาด), โรงเรียนบ้านหลังเขา, โรงเรียนบ้านเขาไม้เกวียน</t>
    </r>
  </si>
  <si>
    <t>โรงเรียนสังกัด สพฐ.ในเขต อบต.มวกเหล็ก ทั้ง 4 โรงเรียน ได้แก่ โรงเรียนวัดบ้านหมาก, โรงเรียนไทยรัฐวิทยา68(วัดเหวลาด), โรงเรียนบ้านหลังเขา, โรงเรียนบ้านเขาไม้เกวียน</t>
  </si>
  <si>
    <t>โครงการพัฒนาคุณภาพชีวิตผู้สูงอายุ</t>
  </si>
  <si>
    <t>โครงการส่งเสริมและพัฒนาเด็กและเยาวชนให้มีพฤติกรรมที่พึงประสงค์ตามหลักเศรษฐกิจพอเพียง</t>
  </si>
  <si>
    <t>โครงการเสริมสร้างและพัฒนาศักยภาพของ คณะกรรมการหมู่บ้าน ผู้นำชุมชน ผู้บริหาร สมาชิกสภาท้องถิ่น ผู้นำกลุ่ม ชมรมเพื่อสาธารณประโยชน์</t>
  </si>
  <si>
    <t>กลุ่มสตรี อบต.มวกเหล็ก</t>
  </si>
  <si>
    <t>แนวทางที่ 1.6 : การเพิ่มศักยภาพและพัฒนาอาชีพของชุมชน</t>
  </si>
  <si>
    <t>โครงการส่งเสริมการประกอบอาชีพของประชาชนตามแนวทางเศรษฐกิจพอเพียง</t>
  </si>
  <si>
    <t>แนวทางที่ 1.7 : การพัฒนาแหล่งน้ำ</t>
  </si>
  <si>
    <t>แผนงานการเกษตร</t>
  </si>
  <si>
    <t>โครงการจัดตั้งและพัฒนาศูนย์เรียนรู้เศรษฐกิจพอเพียง</t>
  </si>
  <si>
    <t>ม.12 บ้านเขาไม้เกวียน ต.มวกเหล็ก</t>
  </si>
  <si>
    <t>โครงการรักษ์คลองมวกเหล็ก</t>
  </si>
  <si>
    <t>โครงการอนุรักษ์พันธุกรรมพืช</t>
  </si>
  <si>
    <t>โครงการอนุรักษ์ฟื้นฟูสิ่งแวดล้อมและทรัพยากรธรรมชาติ แหล่งท่องเที่ยว ปรับปรุงทัศนียภาพ และส่งเสริมการแก้ไขปัญหาภาวะโลกร้อน</t>
  </si>
  <si>
    <t>โครงการปรับปรุงสภาพภูมิทัศน์ภายในตำบล</t>
  </si>
  <si>
    <t>แผนงานบริหารงานทั่วไป</t>
  </si>
  <si>
    <t>โครงการกำจัดขยะลดภาวะโลกร้อน</t>
  </si>
  <si>
    <t>แผนงานเคหะและชุมชน</t>
  </si>
  <si>
    <t>ค่าจ้างเหมาปรับปรุงบ่อขยะ</t>
  </si>
  <si>
    <t>เพื่อจ่ายเป็นค่าจ้างเหมาปรับปรุงบ่อขยะขององค์การบริหารส่วนตำบล</t>
  </si>
  <si>
    <t>แผนงานบริหารทั่วไป</t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</si>
  <si>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 -เพื่อจ่ายเป็นเงินอุดหนุนให้แก่ที่ทำการปกครองอำเภอมวกเหล็ก</t>
    </r>
  </si>
  <si>
    <t>ที่ทำการปกครองอำเภอมวกเหล็ก</t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</si>
  <si>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- โครงการจัดงานรัฐพิธีอำเภอมวกเหล็ก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</si>
  <si>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-โครงการจัดหาครูผู้สอนและบุคลากรเสริมเพื่อพัฒนาการเรียนการสอน จำนวน 2 อัตรา ให้แก่โรงเรียนไทยรัฐวิทยา 68 (วัดเหวลาด)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</si>
  <si>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-โครงการจัดหาครูผู้สอนและบุคลากรเสริมเพื่อพัฒนาการเรียนการสอน จำนวน 2 อัตรา ให้แก่โรงเรียนบ้านหลังเขา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</si>
  <si>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-โครงการจ้างครูขาดแคลน จำนวน 3 อัตรา ให้แก่โรงเรียนวัดบ้านหมาก</t>
    </r>
  </si>
  <si>
    <r>
      <rPr>
        <sz val="14"/>
        <color rgb="FF0070C0"/>
        <rFont val="TH SarabunPSK"/>
        <family val="2"/>
      </rPr>
      <t>*เงินอุดหนุนส่วนราชการ</t>
    </r>
    <r>
      <rPr>
        <sz val="14"/>
        <rFont val="TH SarabunPSK"/>
        <family val="2"/>
      </rPr>
      <t xml:space="preserve"> -อุดหนุนโครงการอาหารกลางวันโรงเรียนสังกัดสำนักงานคณะกรรมการการศึกษาขั้นพื้นฐาน (สพฐ.) ในเขต อบต. มวกเหล็ก จำนวน 4 โรงเรียน</t>
    </r>
  </si>
  <si>
    <r>
      <rPr>
        <sz val="14"/>
        <color rgb="FF0070C0"/>
        <rFont val="TH SarabunPSK"/>
        <family val="2"/>
      </rPr>
      <t>*เงินอุดหนุนเอกชน</t>
    </r>
    <r>
      <rPr>
        <sz val="14"/>
        <rFont val="TH SarabunPSK"/>
        <family val="2"/>
      </rPr>
      <t xml:space="preserve"> -อุดหนุนสำหรับการดำเนินงานตามแนวทางโครงการพระราชดำริด้านสาธารณสุข</t>
    </r>
  </si>
  <si>
    <r>
      <rPr>
        <sz val="14"/>
        <color rgb="FF0070C0"/>
        <rFont val="TH SarabunPSK"/>
        <family val="2"/>
      </rPr>
      <t>*เงินอุดหนุนกิจการที่เป็นสาธารณประโยชน์</t>
    </r>
    <r>
      <rPr>
        <sz val="14"/>
        <rFont val="TH SarabunPSK"/>
        <family val="2"/>
      </rPr>
      <t xml:space="preserve"> -อุดหนุนการไฟฟ้าส่วนภูมิภาคอำเภอแก่งคอย</t>
    </r>
  </si>
  <si>
    <r>
      <rPr>
        <sz val="14"/>
        <color rgb="FF0070C0"/>
        <rFont val="TH SarabunPSK"/>
        <family val="2"/>
      </rPr>
      <t>*เงินอุดหนุนองค์กรปกครองส่วนท้องถิ่น</t>
    </r>
    <r>
      <rPr>
        <sz val="14"/>
        <rFont val="TH SarabunPSK"/>
        <family val="2"/>
      </rPr>
      <t xml:space="preserve"> -โครงการบริหารจัดการศูนย์ปฏิบัติการร่วมในการช่วยเหลือประชาชน</t>
    </r>
  </si>
  <si>
    <r>
      <rPr>
        <sz val="14"/>
        <color rgb="FF0070C0"/>
        <rFont val="TH SarabunPSK"/>
        <family val="2"/>
      </rPr>
      <t>*เงินอุดหนุนเอกชน</t>
    </r>
    <r>
      <rPr>
        <sz val="14"/>
        <rFont val="TH SarabunPSK"/>
        <family val="2"/>
      </rPr>
      <t xml:space="preserve">  -เพื่อจ่ายเป็นเงินอุดหนุนกลุ่มสตรี อบต.มวกเหล็ก และค่าใช้จ่ายอื่น ๆ ที่จำเป็นและเกี่ยวข้อง</t>
    </r>
  </si>
  <si>
    <r>
      <rPr>
        <sz val="14"/>
        <color rgb="FF0070C0"/>
        <rFont val="TH SarabunPSK"/>
        <family val="2"/>
      </rPr>
      <t>*เงินอุดหนุนเอกชน</t>
    </r>
    <r>
      <rPr>
        <sz val="14"/>
        <rFont val="TH SarabunPSK"/>
        <family val="2"/>
      </rPr>
      <t xml:space="preserve"> -เงินอุดหนุนเอกชน เพื่อจ่ายเป็นเงินอุดหนุนกลุ่มสตรี อบต.มวกเหล็ก</t>
    </r>
  </si>
  <si>
    <t>แผนงานการศาสนาและวัฒนธรรมและนันทนาการ</t>
  </si>
  <si>
    <t>โครงการจัดงานประเพณีวันสงกรานต์</t>
  </si>
  <si>
    <t>โครงการจัดงานวันลอยกระทง</t>
  </si>
  <si>
    <t>แผนงานการศาสนาวัฒนธรรมและนันทนาการ</t>
  </si>
  <si>
    <t>โครงการจัดการแข่งขันกีฬาต้านยาเสพติด อบต.มวกเหล็กคัพ</t>
  </si>
  <si>
    <t>แผนงานงบกลาง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</si>
  <si>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</si>
  <si>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</si>
  <si>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</si>
  <si>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เพื่อจ่ายเป็นค่าเบี้ยยังชีพให้แก่คนพิการ</t>
  </si>
  <si>
    <t>เพื่อจ่ายเป็นค่าเบี้ยยังชีพให้แก่ผู้สูงอายุ</t>
  </si>
  <si>
    <t>เพื่อจ่ายเป็นค่าเบี้ยยังชีพให้แก่ผู้ป่วยเอดส์</t>
  </si>
  <si>
    <t>สำรองจ่าย</t>
  </si>
  <si>
    <t>เพื่อสำรองจ่าย เป็นรายจ่ายที่ตั้งไว้เพื่อใช้จ่ายกรณีฉุกเฉินที่มีสาธารณภัยเกิดขึ้น หรือบรรเทาปัญหาความเดือนร้อนของประชาชนเป็นส่วนรวมเท่านั้น และในการช่วยเหลือองค์กรปกครองส่วนท้องถิ่นอื่นและจังหวัดที่ประสบสาธารณภัย  </t>
  </si>
  <si>
    <t>รายจ่ายตามข้อผูกพัน -เงินสมทบกองทุนหลักประกันสุขภาพในระดับท้องถิ่น</t>
  </si>
  <si>
    <t>เงินสมทบกองทุนบำเหน็จบำนาญข้าราชการส่วนท้องถิ่น (กบท.)</t>
  </si>
  <si>
    <t>เงินบำเหน็จบำนาญข้าราชการถ่ายโอน</t>
  </si>
  <si>
    <t>เพื่อจ่ายเป็นเงินสมทบกองทุนประกันสังคมของพนักงานจ้างกรณีนายจ้างในอัตราร้อยละ 5 ของค่าจ้างที่ อบต.จะต้องจ่าย เพื่อสมทบกองทุนประกันสังคมของพนักงานจ้าง และผู้ดูแลเด็กของศูนย์พัฒนาเด็กเล็ก</t>
  </si>
  <si>
    <t>เพื่อจ่ายเป็นเงินสมทบกองทุนหลักประกันสุขภาพในระดับ อบต.  ไม่น้อยกว่า ร้อยละ 50  ของค่าบริการสาธารณสุขที่ได้รับจากกองทุนหลักประกันสุขภาพแห่งชาติ</t>
  </si>
  <si>
    <t>เพื่อจ่ายเป็นเงินสมทบกองทุนบำเหน็จบำนาญข้าราชการส่วนท้องถิ่น (กบท.) โดยคำนวณ ร้อยละ 1 จากประมาณการรายรับตามข้อบัญญัติงบประมาณรายจ่ายประจำปี ยกเว้นประเภทพันธบัตร เงินกู้ เงินที่มีผู้อุทิศให้ และเงินอุดหนุน</t>
  </si>
  <si>
    <t>เพื่อจ่ายเป็นเงินบำเหน็จบำนาญให้แก่ข้าราชการถ่ายโอน ราย นายสาคร พันทวี (เจ้าพนักงานการเงินและบัญชี) ในอัตราเดือนละ 452 บาท</t>
  </si>
  <si>
    <t>เงินเดือน (ฝ่ายการเมือง)</t>
  </si>
  <si>
    <t>เงินเดือน (ฝ่ายประจำ)</t>
  </si>
  <si>
    <t>เพื่อจ่ายเป็น เงินเดือนนายก/รองนายก, เงินค่าตอบแทนประจำตำแหน่งนายก/รองนายก, เงินค่าตอบแทนพิเศษนายก/รองนายก, เงินค่าตอบแทนเลขานุการ/ที่ปรึกษานายกเทศมนตรี นายกองค์การบริหารส่วนตำบล, เงินค่าตอบแทนสมาชิกสภาองค์กรปกครองส่วนท้องถิ่น</t>
  </si>
  <si>
    <t>เพื่อจ่ายเป็น เงินเดือนพนักงาน, เงินเพิ่มต่าง ๆ ของพนักงาน, เงินประจำตำแหน่ง, ค่าจ้างลูกจ้างประจำ, ค่าตอบแทนพนักงานจ้าง, เงินเพิ่มต่าง ๆของพนักงานจ้าง</t>
  </si>
  <si>
    <t>ค่าตอบแทน</t>
  </si>
  <si>
    <t>เพื่อจ่ายเป็น ค่าตอบแทนผู้ปฏิบัติราชการอันเป็นประโยชน์แก่องค์กรปกครองส่วนท้องถิ่น, ค่าเช่าบ้าน, เงินช่วยเหลือการศึกษาบุตร</t>
  </si>
  <si>
    <t>ค่าใช้จ่ายโครงการเลือกตั้ง</t>
  </si>
  <si>
    <t>ค่าใช้จ่ายโครงการอบรม/ประชาสัมพันธ์ส่งเสริมประชาธิปไตย</t>
  </si>
  <si>
    <t>ค่าใช้จ่ายในการเดินทางไปราชการ</t>
  </si>
  <si>
    <t>โครงการปกป้องสถาบัน</t>
  </si>
  <si>
    <t>โครงการพัฒนาศักยภาพผู้บริหาร สมาชิกสภา และบุคลากรผู้ปฏิบัติงานในองค์การบริหารส่วนตำบลมวกเหล็ก</t>
  </si>
  <si>
    <t>โครงการปรับปรุงห้องน้ำอาคารสำนักงานชั้นล่าง</t>
  </si>
  <si>
    <t>เพื่อจ่ายเป็นค่าโครงการปรับปรุงห้องน้ำอาคารสำนักงานชั้นล่าง ขององค์การบริหารส่วนตำบล ตามแบบองค์การบริหารส่วนตำบลมวกเหล็กกำหนด </t>
  </si>
  <si>
    <t>เพื่อจ่ายเป็น ค่าตอบแทนผู้ปฏิบัติราชการอันเป็นประโยชน์แก่องค์กรปกครองส่วนท้องถิ่น, ค่าตอบแทนการปฏิบัติงานนอกเวลาราชการ, เงินช่วยเหลือการศึกษาบุตร</t>
  </si>
  <si>
    <t>สำนักงานปลัด -งานป้องกัน</t>
  </si>
  <si>
    <t>เพื่อจ่ายเป็น ค่าตอบแทนผู้ปฏิบัติราชการอันเป็นประโยชน์แก่องค์กรปกครองส่วนท้องถิ่น</t>
  </si>
  <si>
    <t>เพื่อจ่ายเป็น เงินเดือนพนักงาน,  ค่าตอบแทนพนักงานจ้าง, เงินเพิ่มต่าง ๆของพนักงานจ้าง</t>
  </si>
  <si>
    <t>เพื่อจ่ายเป็น เงินเดือนพนักงาน, เงินเพิ่มต่าง ๆ ของพนักงาน, เงินประจำตำแหน่ง, ค่าตอบแทนพนักงานจ้าง, เงินเพิ่มต่าง ๆของพนักงานจ้าง</t>
  </si>
  <si>
    <t>เพื่อจ่ายเป็น ค่าตอบแทนผู้ปฏิบัติราชการอันเป็นประโยชน์แก่องค์กรปกครองส่วนท้องถิ่น, ค่าตอบแทนการปฏิบัติงานนอกเวลาราชการ, ค่าเช่าบ้าน</t>
  </si>
  <si>
    <t>เพื่อจ่ายเป็น ค่าตอบแทนผู้ปฏิบัติราชการอันเป็นประโยชน์แก่องค์กรปกครองส่วนท้องถิ่น, ค่าตอบแทนการปฏิบัติงานนอกเวลาราชการ, ค่าเช่าบ้าน, เงินช่วยเหลือการศึกษาบุตร</t>
  </si>
  <si>
    <t>ค่าใช้จายในการเดินทางไปราชการ</t>
  </si>
  <si>
    <t> เพื่อจ่ายเป็นในการเดินทางไปราชการในราชอาณาจักรและนอกราชอาณาจักร เช่น  ค่าเบี้ยเลี้ยงเดินทาง  ค่าพาหนะ  ค่าเช่าที่พัก  ค่าบริการจอดรถ  ณ  ท่าอากาศยาน  ค่าผ่านทางด่วนพิเศษ  ค่าธรรมเนียมในการใช้สนามบิน  ค่าลงทะเบียนต่างๆ  ที่จำเป็นในการเดินทางไปราชการ  ของคณะผู้บริหาร  สมาชิกสภาองค์การบริหารส่วนตำบล  พนักงานส่วนตำบล  และพนักงานจ้าง  หรือบุคคล คณะบุคคลที่ได้รับอนุญาตหรืออนุมัติให้เดินทางไปราชการเพื่อประชุม  ฝึกอบรม  อบรม  สัมมนา  ดูงาน  หรือไปติดต่อราชการ  </t>
  </si>
  <si>
    <t>จัดซื้อครุภัณฑ์คอมพิวเตอร์ -เครื่องพิมพ์ Multifunction ชนิดเลเซอร์ หรือชนิด LED ขาวดำ</t>
  </si>
  <si>
    <t>จัดซื้อครุภัณฑ์คอมพิวเตอร์ -เครื่องพิมพ์ Multifunction ชนิดเลเซอร์ หรือ LED ขาวดำ 1 เครื่อง</t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</si>
  <si>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จัดซื้อครุภัณฑ์คอมพิวเตอร์</t>
    </r>
    <r>
      <rPr>
        <sz val="14"/>
        <rFont val="TH SarabunPSK"/>
        <family val="2"/>
      </rPr>
      <t xml:space="preserve"> -เครื่องพิมพ์ Multifunction ชนิดเลเซอร์ หรือ LED ขาวดำ 1 เครื่อง</t>
    </r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</si>
  <si>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จัดซื้อครุภัณฑ์คอมพิวเตอร์</t>
    </r>
    <r>
      <rPr>
        <sz val="14"/>
        <rFont val="TH SarabunPSK"/>
        <family val="2"/>
      </rPr>
      <t xml:space="preserve"> -เครื่องพิมพ์ Multifunction ชนิดเลเซอร์ หรือชนิด LED ขาวดำ</t>
    </r>
  </si>
  <si>
    <t>จัดซื้อครุภัณฑ์สำนักงาน -ตู้เหล็กบานทึบ 2 บาน 1 หลัง</t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</si>
  <si>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จัดซื้อครุภัณฑ์สำนักงาน</t>
    </r>
    <r>
      <rPr>
        <sz val="14"/>
        <rFont val="TH SarabunPSK"/>
        <family val="2"/>
      </rPr>
      <t xml:space="preserve"> -ตู้เหล็กบานทึบ 2 บาน จำนวน 1 หลัง</t>
    </r>
  </si>
  <si>
    <t>จัดซื้อครุภัณฑ์สำนักงาน -โต๊ะทำงานพร้อมเก้าอี้มีพนักพิง</t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</si>
  <si>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จัดซื้อครุภัณฑ์สำนักงาน</t>
    </r>
    <r>
      <rPr>
        <sz val="14"/>
        <rFont val="TH SarabunPSK"/>
        <family val="2"/>
      </rPr>
      <t xml:space="preserve"> -โต๊ะทำงานพร้อมเก้าอี้มีพนักพิง</t>
    </r>
  </si>
  <si>
    <t>จัดซื้อครุภัณฑ์คอมพิวเตอร์ -คอมพิวเตอร์โน๊ตบุค สำหรับประมวลผล 1 เครื่อง</t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</si>
  <si>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จัดซื้อครุภัณฑ์คอมพิวเตอร์</t>
    </r>
    <r>
      <rPr>
        <sz val="14"/>
        <rFont val="TH SarabunPSK"/>
        <family val="2"/>
      </rPr>
      <t xml:space="preserve"> -คอมพิวเตอร์โน๊ตบุค สำหรับประมวลผล 1 เครื่อง</t>
    </r>
  </si>
  <si>
    <t>จัดซื้อครุภัณฑ์คอมพิวเตอร์ -เครื่องพิมพ์เลเซอร์ จำนวน 1 เครื่อง</t>
  </si>
  <si>
    <r>
      <t>เพื่อจ่ายเป็นค่า</t>
    </r>
    <r>
      <rPr>
        <sz val="14"/>
        <color rgb="FF7030A0"/>
        <rFont val="TH SarabunPSK"/>
        <family val="2"/>
      </rPr>
      <t>จัดซื้อครุภัณฑ์คอมพิวเตอร์</t>
    </r>
    <r>
      <rPr>
        <sz val="14"/>
        <rFont val="TH SarabunPSK"/>
        <family val="2"/>
      </rPr>
      <t xml:space="preserve"> -เครื่องพิมพ์เลเซอร์ จำนวน 1 เครื่อง</t>
    </r>
  </si>
  <si>
    <t>โครงการประเมินความพึงพอใจการให้บริการ</t>
  </si>
  <si>
    <t>ปรับปรุงแผนที่ภาษีและทะเบียนทรัพย์สิน</t>
  </si>
  <si>
    <t>ค่าใช้จ่ายในการจัดทำแนวเขตของ อปท.</t>
  </si>
  <si>
    <t>เพื่อจ่ายเป็น ค่าใช้จ่ายในการจัดทำแนวเขตของ อปท.</t>
  </si>
  <si>
    <t>เพื่อจ่ายเป็น ค่าทำประกันรถยนต์ส่วนกลาง จำนวน 1 คัน</t>
  </si>
  <si>
    <t>ค่าขึ้นทะเบียนสายทางถนน</t>
  </si>
  <si>
    <t>เพื่อจ่ายเป็น ค่าขึ้นทะเบียนสายทางถนน</t>
  </si>
  <si>
    <t>ค่าธรรมเนียมในการรังวัดที่ดินของกรมที่ดิน</t>
  </si>
  <si>
    <t>เพื่อจ่ายเป็น ค่าธรรมเนียมในการรังวัดที่ดินของกรมที่ดิน</t>
  </si>
  <si>
    <t>โครงการเวปไซต์ อบต.</t>
  </si>
  <si>
    <t>โครงการจัดเวทีประชาคมตำบล ระดับหมู่บ้าน เพื่อทบทวนแผนพัฒนาตำบลสี่ปี</t>
  </si>
  <si>
    <t>โครงการจัดเวทีประชาคมระดับตำบล เพื่อจัดทำหรือทบทวนแผนพัฒนาท้องถิ่นสี่ปี</t>
  </si>
  <si>
    <t>โครงการติดตามและประเมินผลแผนพัฒนา</t>
  </si>
  <si>
    <t>สำนักงานปลัด -งานนโยบายและแผน</t>
  </si>
  <si>
    <t>สร้างจิตสำนึกและตระหนักในการรักษาทรัพยากรธรรมชาติและสิ่งแวดล้อม</t>
  </si>
  <si>
    <t>แผนงานบริหารการศึกษา</t>
  </si>
  <si>
    <t>แผนการดำเนินงานประจำปี  พ.ศ. 2562</t>
  </si>
  <si>
    <t>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</si>
</sst>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4"/>
      <color rgb="FFFF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rgb="FF000000"/>
      <name val="Tahoma"/>
      <family val="2"/>
      <scheme val="minor"/>
    </font>
    <font>
      <sz val="12"/>
      <name val="TH SarabunPSK"/>
      <family val="2"/>
    </font>
    <font>
      <sz val="13"/>
      <name val="TH SarabunPSK"/>
      <family val="2"/>
    </font>
    <font>
      <sz val="14"/>
      <color rgb="FF0070C0"/>
      <name val="TH SarabunPSK"/>
      <family val="2"/>
    </font>
    <font>
      <sz val="14"/>
      <color rgb="FF7030A0"/>
      <name val="TH SarabunPSK"/>
      <family val="2"/>
    </font>
    <font>
      <b/>
      <sz val="1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b/>
      <u/>
      <sz val="14"/>
      <name val="TH SarabunPSK"/>
      <family val="2"/>
    </font>
    <font>
      <b/>
      <i/>
      <sz val="14"/>
      <name val="TH SarabunPSK"/>
      <family val="2"/>
    </font>
    <font>
      <b/>
      <i/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87" fontId="3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187" fontId="3" fillId="0" borderId="0" xfId="1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187" fontId="3" fillId="0" borderId="0" xfId="1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textRotation="9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87" fontId="6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187" fontId="6" fillId="0" borderId="2" xfId="1" applyNumberFormat="1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textRotation="90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87" fontId="6" fillId="0" borderId="0" xfId="1" applyNumberFormat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textRotation="90"/>
    </xf>
    <xf numFmtId="0" fontId="6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187" fontId="6" fillId="0" borderId="10" xfId="1" applyNumberFormat="1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textRotation="90"/>
    </xf>
    <xf numFmtId="0" fontId="6" fillId="0" borderId="12" xfId="0" applyFont="1" applyBorder="1" applyAlignment="1">
      <alignment horizontal="left" vertical="top" wrapText="1"/>
    </xf>
    <xf numFmtId="187" fontId="6" fillId="0" borderId="12" xfId="1" applyNumberFormat="1" applyFont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textRotation="90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vertical="center" textRotation="90"/>
    </xf>
    <xf numFmtId="0" fontId="6" fillId="0" borderId="2" xfId="0" applyFont="1" applyBorder="1" applyAlignment="1">
      <alignment vertical="top" wrapText="1"/>
    </xf>
    <xf numFmtId="187" fontId="6" fillId="0" borderId="2" xfId="1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/>
    </xf>
    <xf numFmtId="187" fontId="6" fillId="0" borderId="10" xfId="1" applyNumberFormat="1" applyFont="1" applyBorder="1" applyAlignment="1">
      <alignment horizontal="righ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6" fillId="0" borderId="12" xfId="0" applyFont="1" applyBorder="1" applyAlignment="1">
      <alignment vertical="top" wrapText="1"/>
    </xf>
    <xf numFmtId="187" fontId="6" fillId="0" borderId="12" xfId="1" applyNumberFormat="1" applyFont="1" applyBorder="1" applyAlignment="1">
      <alignment horizontal="righ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0" xfId="0" applyFont="1" applyBorder="1" applyAlignment="1">
      <alignment vertical="top" wrapText="1"/>
    </xf>
    <xf numFmtId="187" fontId="6" fillId="0" borderId="0" xfId="1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87" fontId="6" fillId="0" borderId="0" xfId="1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textRotation="90"/>
    </xf>
    <xf numFmtId="0" fontId="8" fillId="0" borderId="1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187" fontId="6" fillId="0" borderId="0" xfId="1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vertical="top"/>
    </xf>
    <xf numFmtId="187" fontId="2" fillId="0" borderId="19" xfId="0" applyNumberFormat="1" applyFont="1" applyBorder="1" applyAlignment="1"/>
    <xf numFmtId="0" fontId="2" fillId="0" borderId="0" xfId="0" applyFont="1" applyAlignment="1"/>
    <xf numFmtId="0" fontId="6" fillId="0" borderId="0" xfId="0" applyFont="1" applyAlignment="1"/>
    <xf numFmtId="0" fontId="8" fillId="0" borderId="0" xfId="0" applyFont="1" applyBorder="1" applyAlignment="1">
      <alignment vertical="top" wrapText="1"/>
    </xf>
    <xf numFmtId="187" fontId="3" fillId="0" borderId="0" xfId="0" applyNumberFormat="1" applyFont="1" applyBorder="1" applyAlignment="1"/>
    <xf numFmtId="187" fontId="2" fillId="0" borderId="19" xfId="0" applyNumberFormat="1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15" fillId="0" borderId="4" xfId="0" applyFont="1" applyBorder="1"/>
    <xf numFmtId="0" fontId="15" fillId="0" borderId="20" xfId="0" applyFont="1" applyBorder="1"/>
    <xf numFmtId="0" fontId="15" fillId="0" borderId="5" xfId="0" applyFont="1" applyBorder="1"/>
    <xf numFmtId="0" fontId="6" fillId="0" borderId="10" xfId="0" applyFont="1" applyBorder="1" applyAlignment="1">
      <alignment horizontal="center"/>
    </xf>
    <xf numFmtId="0" fontId="6" fillId="0" borderId="10" xfId="0" applyNumberFormat="1" applyFont="1" applyBorder="1"/>
    <xf numFmtId="187" fontId="6" fillId="0" borderId="10" xfId="1" applyNumberFormat="1" applyFont="1" applyBorder="1"/>
    <xf numFmtId="43" fontId="6" fillId="0" borderId="10" xfId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16" fillId="0" borderId="2" xfId="0" applyFont="1" applyBorder="1"/>
    <xf numFmtId="0" fontId="16" fillId="0" borderId="10" xfId="0" applyFont="1" applyBorder="1"/>
    <xf numFmtId="0" fontId="5" fillId="0" borderId="16" xfId="0" applyFont="1" applyBorder="1"/>
    <xf numFmtId="2" fontId="6" fillId="0" borderId="11" xfId="2" applyNumberFormat="1" applyFont="1" applyBorder="1"/>
    <xf numFmtId="187" fontId="6" fillId="0" borderId="11" xfId="1" applyNumberFormat="1" applyFont="1" applyBorder="1"/>
    <xf numFmtId="43" fontId="6" fillId="0" borderId="11" xfId="1" applyFont="1" applyBorder="1"/>
    <xf numFmtId="0" fontId="6" fillId="0" borderId="12" xfId="0" applyFont="1" applyBorder="1" applyAlignment="1">
      <alignment horizontal="center"/>
    </xf>
    <xf numFmtId="2" fontId="6" fillId="0" borderId="12" xfId="2" applyNumberFormat="1" applyFont="1" applyBorder="1"/>
    <xf numFmtId="187" fontId="6" fillId="0" borderId="12" xfId="1" applyNumberFormat="1" applyFont="1" applyBorder="1"/>
    <xf numFmtId="0" fontId="16" fillId="0" borderId="2" xfId="0" applyFont="1" applyBorder="1" applyAlignment="1">
      <alignment horizontal="center"/>
    </xf>
    <xf numFmtId="2" fontId="16" fillId="0" borderId="2" xfId="2" applyNumberFormat="1" applyFont="1" applyBorder="1"/>
    <xf numFmtId="187" fontId="16" fillId="0" borderId="2" xfId="1" applyNumberFormat="1" applyFont="1" applyBorder="1"/>
    <xf numFmtId="43" fontId="16" fillId="0" borderId="2" xfId="1" applyFont="1" applyBorder="1"/>
    <xf numFmtId="0" fontId="6" fillId="0" borderId="0" xfId="0" applyFont="1" applyBorder="1" applyAlignment="1">
      <alignment horizontal="center"/>
    </xf>
    <xf numFmtId="187" fontId="6" fillId="0" borderId="0" xfId="1" applyNumberFormat="1" applyFont="1" applyBorder="1"/>
    <xf numFmtId="43" fontId="6" fillId="0" borderId="0" xfId="1" applyFont="1" applyBorder="1"/>
    <xf numFmtId="0" fontId="16" fillId="0" borderId="10" xfId="0" applyFont="1" applyBorder="1" applyAlignment="1">
      <alignment horizontal="center"/>
    </xf>
    <xf numFmtId="187" fontId="16" fillId="0" borderId="14" xfId="1" applyNumberFormat="1" applyFont="1" applyBorder="1"/>
    <xf numFmtId="0" fontId="5" fillId="0" borderId="16" xfId="0" applyFont="1" applyBorder="1" applyAlignment="1">
      <alignment horizontal="center"/>
    </xf>
    <xf numFmtId="187" fontId="5" fillId="0" borderId="16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NumberFormat="1" applyFont="1"/>
    <xf numFmtId="187" fontId="6" fillId="0" borderId="0" xfId="1" applyNumberFormat="1" applyFont="1"/>
    <xf numFmtId="43" fontId="6" fillId="0" borderId="0" xfId="1" applyFont="1"/>
    <xf numFmtId="2" fontId="6" fillId="0" borderId="2" xfId="2" applyNumberFormat="1" applyFont="1" applyBorder="1"/>
    <xf numFmtId="2" fontId="6" fillId="0" borderId="20" xfId="2" applyNumberFormat="1" applyFont="1" applyBorder="1"/>
    <xf numFmtId="2" fontId="6" fillId="0" borderId="10" xfId="2" applyNumberFormat="1" applyFont="1" applyBorder="1"/>
    <xf numFmtId="2" fontId="6" fillId="0" borderId="0" xfId="2" applyNumberFormat="1" applyFont="1" applyBorder="1"/>
    <xf numFmtId="2" fontId="6" fillId="0" borderId="16" xfId="2" applyNumberFormat="1" applyFont="1" applyBorder="1"/>
    <xf numFmtId="0" fontId="13" fillId="0" borderId="0" xfId="0" applyFont="1" applyBorder="1" applyAlignment="1">
      <alignment horizontal="center"/>
    </xf>
    <xf numFmtId="187" fontId="6" fillId="0" borderId="11" xfId="0" applyNumberFormat="1" applyFont="1" applyBorder="1" applyAlignment="1">
      <alignment horizontal="center"/>
    </xf>
    <xf numFmtId="187" fontId="6" fillId="0" borderId="11" xfId="2" applyNumberFormat="1" applyFont="1" applyBorder="1"/>
    <xf numFmtId="187" fontId="6" fillId="0" borderId="12" xfId="2" applyNumberFormat="1" applyFont="1" applyBorder="1"/>
    <xf numFmtId="43" fontId="6" fillId="0" borderId="2" xfId="1" applyFont="1" applyBorder="1"/>
    <xf numFmtId="43" fontId="6" fillId="0" borderId="14" xfId="1" applyFont="1" applyBorder="1"/>
    <xf numFmtId="43" fontId="6" fillId="0" borderId="16" xfId="1" applyFont="1" applyBorder="1"/>
    <xf numFmtId="43" fontId="6" fillId="0" borderId="12" xfId="1" applyFont="1" applyBorder="1"/>
    <xf numFmtId="0" fontId="16" fillId="0" borderId="3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87" fontId="6" fillId="0" borderId="10" xfId="1" applyNumberFormat="1" applyFont="1" applyBorder="1" applyAlignment="1">
      <alignment horizontal="center" vertical="center" wrapText="1"/>
    </xf>
    <xf numFmtId="187" fontId="13" fillId="0" borderId="11" xfId="1" applyNumberFormat="1" applyFont="1" applyBorder="1" applyAlignment="1">
      <alignment horizontal="center" vertical="center" wrapText="1"/>
    </xf>
    <xf numFmtId="187" fontId="13" fillId="0" borderId="12" xfId="1" applyNumberFormat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43" fontId="13" fillId="0" borderId="11" xfId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87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6" fillId="0" borderId="12" xfId="1" applyNumberFormat="1" applyFont="1" applyBorder="1" applyAlignment="1">
      <alignment horizontal="center" vertical="center" wrapText="1"/>
    </xf>
  </cellXfs>
  <cellStyles count="4">
    <cellStyle name="Normal" xfId="3"/>
    <cellStyle name="เครื่องหมาย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</xdr:row>
      <xdr:rowOff>142875</xdr:rowOff>
    </xdr:from>
    <xdr:to>
      <xdr:col>7</xdr:col>
      <xdr:colOff>790575</xdr:colOff>
      <xdr:row>2</xdr:row>
      <xdr:rowOff>209550</xdr:rowOff>
    </xdr:to>
    <xdr:sp macro="" textlink="">
      <xdr:nvSpPr>
        <xdr:cNvPr id="2" name="กล่องข้อความ 1"/>
        <xdr:cNvSpPr txBox="1"/>
      </xdr:nvSpPr>
      <xdr:spPr>
        <a:xfrm>
          <a:off x="9096375" y="381000"/>
          <a:ext cx="9715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แบบ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ผด.01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8</xdr:row>
      <xdr:rowOff>180975</xdr:rowOff>
    </xdr:from>
    <xdr:to>
      <xdr:col>15</xdr:col>
      <xdr:colOff>9525</xdr:colOff>
      <xdr:row>8</xdr:row>
      <xdr:rowOff>180975</xdr:rowOff>
    </xdr:to>
    <xdr:cxnSp macro="">
      <xdr:nvCxnSpPr>
        <xdr:cNvPr id="4" name="ลูกศรเชื่อมต่อแบบตรง 3"/>
        <xdr:cNvCxnSpPr/>
      </xdr:nvCxnSpPr>
      <xdr:spPr>
        <a:xfrm>
          <a:off x="8143875" y="2152650"/>
          <a:ext cx="11906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12</xdr:row>
      <xdr:rowOff>152400</xdr:rowOff>
    </xdr:from>
    <xdr:to>
      <xdr:col>18</xdr:col>
      <xdr:colOff>0</xdr:colOff>
      <xdr:row>12</xdr:row>
      <xdr:rowOff>152400</xdr:rowOff>
    </xdr:to>
    <xdr:cxnSp macro="">
      <xdr:nvCxnSpPr>
        <xdr:cNvPr id="6" name="ลูกศรเชื่อมต่อแบบตรง 5"/>
        <xdr:cNvCxnSpPr/>
      </xdr:nvCxnSpPr>
      <xdr:spPr>
        <a:xfrm>
          <a:off x="8943975" y="5695950"/>
          <a:ext cx="9810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9</xdr:row>
      <xdr:rowOff>152400</xdr:rowOff>
    </xdr:from>
    <xdr:to>
      <xdr:col>10</xdr:col>
      <xdr:colOff>9525</xdr:colOff>
      <xdr:row>9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>
          <a:off x="8143875" y="3552825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11</xdr:row>
      <xdr:rowOff>161925</xdr:rowOff>
    </xdr:from>
    <xdr:to>
      <xdr:col>8</xdr:col>
      <xdr:colOff>9525</xdr:colOff>
      <xdr:row>11</xdr:row>
      <xdr:rowOff>161925</xdr:rowOff>
    </xdr:to>
    <xdr:cxnSp macro="">
      <xdr:nvCxnSpPr>
        <xdr:cNvPr id="10" name="ลูกศรเชื่อมต่อแบบตรง 9"/>
        <xdr:cNvCxnSpPr/>
      </xdr:nvCxnSpPr>
      <xdr:spPr>
        <a:xfrm>
          <a:off x="7743825" y="499110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10</xdr:row>
      <xdr:rowOff>133350</xdr:rowOff>
    </xdr:from>
    <xdr:to>
      <xdr:col>17</xdr:col>
      <xdr:colOff>0</xdr:colOff>
      <xdr:row>10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9534525" y="424815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18</xdr:row>
      <xdr:rowOff>171450</xdr:rowOff>
    </xdr:from>
    <xdr:to>
      <xdr:col>17</xdr:col>
      <xdr:colOff>190500</xdr:colOff>
      <xdr:row>18</xdr:row>
      <xdr:rowOff>171450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543800" y="7686675"/>
          <a:ext cx="23717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19</xdr:row>
      <xdr:rowOff>190500</xdr:rowOff>
    </xdr:from>
    <xdr:to>
      <xdr:col>17</xdr:col>
      <xdr:colOff>190500</xdr:colOff>
      <xdr:row>19</xdr:row>
      <xdr:rowOff>190500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543800" y="10086975"/>
          <a:ext cx="23717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20</xdr:row>
      <xdr:rowOff>161925</xdr:rowOff>
    </xdr:from>
    <xdr:to>
      <xdr:col>16</xdr:col>
      <xdr:colOff>0</xdr:colOff>
      <xdr:row>20</xdr:row>
      <xdr:rowOff>161925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9334500" y="11249025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26</xdr:row>
      <xdr:rowOff>190500</xdr:rowOff>
    </xdr:from>
    <xdr:to>
      <xdr:col>17</xdr:col>
      <xdr:colOff>180975</xdr:colOff>
      <xdr:row>26</xdr:row>
      <xdr:rowOff>190500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8134350" y="13249275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27</xdr:row>
      <xdr:rowOff>180975</xdr:rowOff>
    </xdr:from>
    <xdr:to>
      <xdr:col>17</xdr:col>
      <xdr:colOff>180975</xdr:colOff>
      <xdr:row>27</xdr:row>
      <xdr:rowOff>180975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8134350" y="14430375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28</xdr:row>
      <xdr:rowOff>200025</xdr:rowOff>
    </xdr:from>
    <xdr:to>
      <xdr:col>17</xdr:col>
      <xdr:colOff>180975</xdr:colOff>
      <xdr:row>28</xdr:row>
      <xdr:rowOff>200025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134350" y="15878175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37</xdr:row>
      <xdr:rowOff>200025</xdr:rowOff>
    </xdr:from>
    <xdr:to>
      <xdr:col>17</xdr:col>
      <xdr:colOff>190500</xdr:colOff>
      <xdr:row>37</xdr:row>
      <xdr:rowOff>209550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7543800" y="19754850"/>
          <a:ext cx="2371725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36</xdr:row>
      <xdr:rowOff>209550</xdr:rowOff>
    </xdr:from>
    <xdr:to>
      <xdr:col>17</xdr:col>
      <xdr:colOff>190500</xdr:colOff>
      <xdr:row>36</xdr:row>
      <xdr:rowOff>219075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7543800" y="18811875"/>
          <a:ext cx="2371725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142875</xdr:rowOff>
    </xdr:from>
    <xdr:to>
      <xdr:col>18</xdr:col>
      <xdr:colOff>9525</xdr:colOff>
      <xdr:row>49</xdr:row>
      <xdr:rowOff>142875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7724775" y="24784050"/>
          <a:ext cx="22098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51</xdr:row>
      <xdr:rowOff>171450</xdr:rowOff>
    </xdr:from>
    <xdr:to>
      <xdr:col>17</xdr:col>
      <xdr:colOff>190500</xdr:colOff>
      <xdr:row>51</xdr:row>
      <xdr:rowOff>171450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8143875" y="25765125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48</xdr:row>
      <xdr:rowOff>152400</xdr:rowOff>
    </xdr:from>
    <xdr:to>
      <xdr:col>8</xdr:col>
      <xdr:colOff>190500</xdr:colOff>
      <xdr:row>48</xdr:row>
      <xdr:rowOff>152400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7743825" y="24317325"/>
          <a:ext cx="3714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50</xdr:row>
      <xdr:rowOff>161925</xdr:rowOff>
    </xdr:from>
    <xdr:to>
      <xdr:col>13</xdr:col>
      <xdr:colOff>190500</xdr:colOff>
      <xdr:row>50</xdr:row>
      <xdr:rowOff>161925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8534400" y="2527935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52</xdr:row>
      <xdr:rowOff>152400</xdr:rowOff>
    </xdr:from>
    <xdr:to>
      <xdr:col>15</xdr:col>
      <xdr:colOff>190500</xdr:colOff>
      <xdr:row>52</xdr:row>
      <xdr:rowOff>152400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9144000" y="26222325"/>
          <a:ext cx="3714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65</xdr:row>
      <xdr:rowOff>190500</xdr:rowOff>
    </xdr:from>
    <xdr:to>
      <xdr:col>17</xdr:col>
      <xdr:colOff>190500</xdr:colOff>
      <xdr:row>65</xdr:row>
      <xdr:rowOff>190500</xdr:rowOff>
    </xdr:to>
    <xdr:cxnSp macro="">
      <xdr:nvCxnSpPr>
        <xdr:cNvPr id="34" name="ลูกศรเชื่อมต่อแบบตรง 33"/>
        <xdr:cNvCxnSpPr/>
      </xdr:nvCxnSpPr>
      <xdr:spPr>
        <a:xfrm>
          <a:off x="8143875" y="30632400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64</xdr:row>
      <xdr:rowOff>180975</xdr:rowOff>
    </xdr:from>
    <xdr:to>
      <xdr:col>17</xdr:col>
      <xdr:colOff>180975</xdr:colOff>
      <xdr:row>64</xdr:row>
      <xdr:rowOff>180975</xdr:rowOff>
    </xdr:to>
    <xdr:cxnSp macro="">
      <xdr:nvCxnSpPr>
        <xdr:cNvPr id="35" name="ลูกศรเชื่อมต่อแบบตรง 34"/>
        <xdr:cNvCxnSpPr/>
      </xdr:nvCxnSpPr>
      <xdr:spPr>
        <a:xfrm>
          <a:off x="7543800" y="299085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81</xdr:row>
      <xdr:rowOff>171450</xdr:rowOff>
    </xdr:from>
    <xdr:to>
      <xdr:col>17</xdr:col>
      <xdr:colOff>180975</xdr:colOff>
      <xdr:row>81</xdr:row>
      <xdr:rowOff>171450</xdr:rowOff>
    </xdr:to>
    <xdr:cxnSp macro="">
      <xdr:nvCxnSpPr>
        <xdr:cNvPr id="36" name="ลูกศรเชื่อมต่อแบบตรง 35"/>
        <xdr:cNvCxnSpPr/>
      </xdr:nvCxnSpPr>
      <xdr:spPr>
        <a:xfrm>
          <a:off x="7543800" y="354615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82</xdr:row>
      <xdr:rowOff>190500</xdr:rowOff>
    </xdr:from>
    <xdr:to>
      <xdr:col>17</xdr:col>
      <xdr:colOff>180975</xdr:colOff>
      <xdr:row>82</xdr:row>
      <xdr:rowOff>190500</xdr:rowOff>
    </xdr:to>
    <xdr:cxnSp macro="">
      <xdr:nvCxnSpPr>
        <xdr:cNvPr id="37" name="ลูกศรเชื่อมต่อแบบตรง 36"/>
        <xdr:cNvCxnSpPr/>
      </xdr:nvCxnSpPr>
      <xdr:spPr>
        <a:xfrm>
          <a:off x="7543800" y="359568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83</xdr:row>
      <xdr:rowOff>171450</xdr:rowOff>
    </xdr:from>
    <xdr:to>
      <xdr:col>17</xdr:col>
      <xdr:colOff>180975</xdr:colOff>
      <xdr:row>83</xdr:row>
      <xdr:rowOff>171450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7543800" y="364140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101</xdr:row>
      <xdr:rowOff>152400</xdr:rowOff>
    </xdr:from>
    <xdr:to>
      <xdr:col>12</xdr:col>
      <xdr:colOff>0</xdr:colOff>
      <xdr:row>101</xdr:row>
      <xdr:rowOff>152400</xdr:rowOff>
    </xdr:to>
    <xdr:cxnSp macro="">
      <xdr:nvCxnSpPr>
        <xdr:cNvPr id="39" name="ลูกศรเชื่อมต่อแบบตรง 38"/>
        <xdr:cNvCxnSpPr/>
      </xdr:nvCxnSpPr>
      <xdr:spPr>
        <a:xfrm>
          <a:off x="8143875" y="410051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120</xdr:row>
      <xdr:rowOff>180975</xdr:rowOff>
    </xdr:from>
    <xdr:to>
      <xdr:col>12</xdr:col>
      <xdr:colOff>0</xdr:colOff>
      <xdr:row>120</xdr:row>
      <xdr:rowOff>180975</xdr:rowOff>
    </xdr:to>
    <xdr:cxnSp macro="">
      <xdr:nvCxnSpPr>
        <xdr:cNvPr id="40" name="ลูกศรเชื่อมต่อแบบตรง 39"/>
        <xdr:cNvCxnSpPr/>
      </xdr:nvCxnSpPr>
      <xdr:spPr>
        <a:xfrm>
          <a:off x="8143875" y="4659630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121</xdr:row>
      <xdr:rowOff>161925</xdr:rowOff>
    </xdr:from>
    <xdr:to>
      <xdr:col>12</xdr:col>
      <xdr:colOff>0</xdr:colOff>
      <xdr:row>121</xdr:row>
      <xdr:rowOff>161925</xdr:rowOff>
    </xdr:to>
    <xdr:cxnSp macro="">
      <xdr:nvCxnSpPr>
        <xdr:cNvPr id="41" name="ลูกศรเชื่อมต่อแบบตรง 40"/>
        <xdr:cNvCxnSpPr/>
      </xdr:nvCxnSpPr>
      <xdr:spPr>
        <a:xfrm>
          <a:off x="8143875" y="482441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132</xdr:row>
      <xdr:rowOff>171450</xdr:rowOff>
    </xdr:from>
    <xdr:to>
      <xdr:col>12</xdr:col>
      <xdr:colOff>0</xdr:colOff>
      <xdr:row>132</xdr:row>
      <xdr:rowOff>171450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8143875" y="5379720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131</xdr:row>
      <xdr:rowOff>209550</xdr:rowOff>
    </xdr:from>
    <xdr:to>
      <xdr:col>15</xdr:col>
      <xdr:colOff>0</xdr:colOff>
      <xdr:row>131</xdr:row>
      <xdr:rowOff>209550</xdr:rowOff>
    </xdr:to>
    <xdr:cxnSp macro="">
      <xdr:nvCxnSpPr>
        <xdr:cNvPr id="43" name="ลูกศรเชื่อมต่อแบบตรง 42"/>
        <xdr:cNvCxnSpPr/>
      </xdr:nvCxnSpPr>
      <xdr:spPr>
        <a:xfrm>
          <a:off x="8743950" y="521684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142</xdr:row>
      <xdr:rowOff>190500</xdr:rowOff>
    </xdr:from>
    <xdr:to>
      <xdr:col>12</xdr:col>
      <xdr:colOff>0</xdr:colOff>
      <xdr:row>142</xdr:row>
      <xdr:rowOff>190500</xdr:rowOff>
    </xdr:to>
    <xdr:cxnSp macro="">
      <xdr:nvCxnSpPr>
        <xdr:cNvPr id="44" name="ลูกศรเชื่อมต่อแบบตรง 43"/>
        <xdr:cNvCxnSpPr/>
      </xdr:nvCxnSpPr>
      <xdr:spPr>
        <a:xfrm>
          <a:off x="8143875" y="576929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143</xdr:row>
      <xdr:rowOff>180975</xdr:rowOff>
    </xdr:from>
    <xdr:to>
      <xdr:col>12</xdr:col>
      <xdr:colOff>0</xdr:colOff>
      <xdr:row>143</xdr:row>
      <xdr:rowOff>180975</xdr:rowOff>
    </xdr:to>
    <xdr:cxnSp macro="">
      <xdr:nvCxnSpPr>
        <xdr:cNvPr id="45" name="ลูกศรเชื่อมต่อแบบตรง 44"/>
        <xdr:cNvCxnSpPr/>
      </xdr:nvCxnSpPr>
      <xdr:spPr>
        <a:xfrm>
          <a:off x="8143875" y="5958840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156</xdr:row>
      <xdr:rowOff>152400</xdr:rowOff>
    </xdr:from>
    <xdr:to>
      <xdr:col>15</xdr:col>
      <xdr:colOff>0</xdr:colOff>
      <xdr:row>156</xdr:row>
      <xdr:rowOff>152400</xdr:rowOff>
    </xdr:to>
    <xdr:cxnSp macro="">
      <xdr:nvCxnSpPr>
        <xdr:cNvPr id="46" name="ลูกศรเชื่อมต่อแบบตรง 45"/>
        <xdr:cNvCxnSpPr/>
      </xdr:nvCxnSpPr>
      <xdr:spPr>
        <a:xfrm>
          <a:off x="8743950" y="6581775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155</xdr:row>
      <xdr:rowOff>190500</xdr:rowOff>
    </xdr:from>
    <xdr:to>
      <xdr:col>15</xdr:col>
      <xdr:colOff>0</xdr:colOff>
      <xdr:row>155</xdr:row>
      <xdr:rowOff>190500</xdr:rowOff>
    </xdr:to>
    <xdr:cxnSp macro="">
      <xdr:nvCxnSpPr>
        <xdr:cNvPr id="47" name="ลูกศรเชื่อมต่อแบบตรง 46"/>
        <xdr:cNvCxnSpPr/>
      </xdr:nvCxnSpPr>
      <xdr:spPr>
        <a:xfrm>
          <a:off x="8743950" y="6323647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163</xdr:row>
      <xdr:rowOff>142875</xdr:rowOff>
    </xdr:from>
    <xdr:to>
      <xdr:col>12</xdr:col>
      <xdr:colOff>0</xdr:colOff>
      <xdr:row>163</xdr:row>
      <xdr:rowOff>142875</xdr:rowOff>
    </xdr:to>
    <xdr:cxnSp macro="">
      <xdr:nvCxnSpPr>
        <xdr:cNvPr id="48" name="ลูกศรเชื่อมต่อแบบตรง 47"/>
        <xdr:cNvCxnSpPr/>
      </xdr:nvCxnSpPr>
      <xdr:spPr>
        <a:xfrm>
          <a:off x="8143875" y="6883717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164</xdr:row>
      <xdr:rowOff>152400</xdr:rowOff>
    </xdr:from>
    <xdr:to>
      <xdr:col>12</xdr:col>
      <xdr:colOff>0</xdr:colOff>
      <xdr:row>164</xdr:row>
      <xdr:rowOff>152400</xdr:rowOff>
    </xdr:to>
    <xdr:cxnSp macro="">
      <xdr:nvCxnSpPr>
        <xdr:cNvPr id="49" name="ลูกศรเชื่อมต่อแบบตรง 48"/>
        <xdr:cNvCxnSpPr/>
      </xdr:nvCxnSpPr>
      <xdr:spPr>
        <a:xfrm>
          <a:off x="8143875" y="69799200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165</xdr:row>
      <xdr:rowOff>123825</xdr:rowOff>
    </xdr:from>
    <xdr:to>
      <xdr:col>12</xdr:col>
      <xdr:colOff>0</xdr:colOff>
      <xdr:row>165</xdr:row>
      <xdr:rowOff>123825</xdr:rowOff>
    </xdr:to>
    <xdr:cxnSp macro="">
      <xdr:nvCxnSpPr>
        <xdr:cNvPr id="50" name="ลูกศรเชื่อมต่อแบบตรง 49"/>
        <xdr:cNvCxnSpPr/>
      </xdr:nvCxnSpPr>
      <xdr:spPr>
        <a:xfrm>
          <a:off x="8143875" y="7119937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166</xdr:row>
      <xdr:rowOff>161925</xdr:rowOff>
    </xdr:from>
    <xdr:to>
      <xdr:col>17</xdr:col>
      <xdr:colOff>180975</xdr:colOff>
      <xdr:row>166</xdr:row>
      <xdr:rowOff>161925</xdr:rowOff>
    </xdr:to>
    <xdr:cxnSp macro="">
      <xdr:nvCxnSpPr>
        <xdr:cNvPr id="51" name="ลูกศรเชื่อมต่อแบบตรง 50"/>
        <xdr:cNvCxnSpPr/>
      </xdr:nvCxnSpPr>
      <xdr:spPr>
        <a:xfrm>
          <a:off x="7543800" y="717137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176</xdr:row>
      <xdr:rowOff>190500</xdr:rowOff>
    </xdr:from>
    <xdr:to>
      <xdr:col>17</xdr:col>
      <xdr:colOff>190500</xdr:colOff>
      <xdr:row>176</xdr:row>
      <xdr:rowOff>190500</xdr:rowOff>
    </xdr:to>
    <xdr:cxnSp macro="">
      <xdr:nvCxnSpPr>
        <xdr:cNvPr id="52" name="ลูกศรเชื่อมต่อแบบตรง 51"/>
        <xdr:cNvCxnSpPr/>
      </xdr:nvCxnSpPr>
      <xdr:spPr>
        <a:xfrm>
          <a:off x="7753350" y="74428350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194</xdr:row>
      <xdr:rowOff>161925</xdr:rowOff>
    </xdr:from>
    <xdr:to>
      <xdr:col>17</xdr:col>
      <xdr:colOff>180975</xdr:colOff>
      <xdr:row>194</xdr:row>
      <xdr:rowOff>161925</xdr:rowOff>
    </xdr:to>
    <xdr:cxnSp macro="">
      <xdr:nvCxnSpPr>
        <xdr:cNvPr id="54" name="ลูกศรเชื่อมต่อแบบตรง 53"/>
        <xdr:cNvCxnSpPr/>
      </xdr:nvCxnSpPr>
      <xdr:spPr>
        <a:xfrm>
          <a:off x="7543800" y="799623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195</xdr:row>
      <xdr:rowOff>133350</xdr:rowOff>
    </xdr:from>
    <xdr:to>
      <xdr:col>13</xdr:col>
      <xdr:colOff>9525</xdr:colOff>
      <xdr:row>195</xdr:row>
      <xdr:rowOff>133350</xdr:rowOff>
    </xdr:to>
    <xdr:cxnSp macro="">
      <xdr:nvCxnSpPr>
        <xdr:cNvPr id="55" name="ลูกศรเชื่อมต่อแบบตรง 54"/>
        <xdr:cNvCxnSpPr/>
      </xdr:nvCxnSpPr>
      <xdr:spPr>
        <a:xfrm>
          <a:off x="7924800" y="80410050"/>
          <a:ext cx="1009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197</xdr:row>
      <xdr:rowOff>161925</xdr:rowOff>
    </xdr:from>
    <xdr:to>
      <xdr:col>15</xdr:col>
      <xdr:colOff>0</xdr:colOff>
      <xdr:row>197</xdr:row>
      <xdr:rowOff>161925</xdr:rowOff>
    </xdr:to>
    <xdr:cxnSp macro="">
      <xdr:nvCxnSpPr>
        <xdr:cNvPr id="57" name="ลูกศรเชื่อมต่อแบบตรง 56"/>
        <xdr:cNvCxnSpPr/>
      </xdr:nvCxnSpPr>
      <xdr:spPr>
        <a:xfrm>
          <a:off x="8743950" y="813911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198</xdr:row>
      <xdr:rowOff>180975</xdr:rowOff>
    </xdr:from>
    <xdr:to>
      <xdr:col>12</xdr:col>
      <xdr:colOff>0</xdr:colOff>
      <xdr:row>198</xdr:row>
      <xdr:rowOff>180975</xdr:rowOff>
    </xdr:to>
    <xdr:cxnSp macro="">
      <xdr:nvCxnSpPr>
        <xdr:cNvPr id="58" name="ลูกศรเชื่อมต่อแบบตรง 57"/>
        <xdr:cNvCxnSpPr/>
      </xdr:nvCxnSpPr>
      <xdr:spPr>
        <a:xfrm>
          <a:off x="8143875" y="8188642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196</xdr:row>
      <xdr:rowOff>171450</xdr:rowOff>
    </xdr:from>
    <xdr:to>
      <xdr:col>14</xdr:col>
      <xdr:colOff>9525</xdr:colOff>
      <xdr:row>196</xdr:row>
      <xdr:rowOff>171450</xdr:rowOff>
    </xdr:to>
    <xdr:cxnSp macro="">
      <xdr:nvCxnSpPr>
        <xdr:cNvPr id="60" name="ลูกศรเชื่อมต่อแบบตรง 59"/>
        <xdr:cNvCxnSpPr/>
      </xdr:nvCxnSpPr>
      <xdr:spPr>
        <a:xfrm>
          <a:off x="8124825" y="80924400"/>
          <a:ext cx="1009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207</xdr:row>
      <xdr:rowOff>114300</xdr:rowOff>
    </xdr:from>
    <xdr:to>
      <xdr:col>13</xdr:col>
      <xdr:colOff>9525</xdr:colOff>
      <xdr:row>207</xdr:row>
      <xdr:rowOff>114300</xdr:rowOff>
    </xdr:to>
    <xdr:cxnSp macro="">
      <xdr:nvCxnSpPr>
        <xdr:cNvPr id="61" name="ลูกศรเชื่อมต่อแบบตรง 60"/>
        <xdr:cNvCxnSpPr/>
      </xdr:nvCxnSpPr>
      <xdr:spPr>
        <a:xfrm>
          <a:off x="8743950" y="8547735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208</xdr:row>
      <xdr:rowOff>142875</xdr:rowOff>
    </xdr:from>
    <xdr:to>
      <xdr:col>13</xdr:col>
      <xdr:colOff>9525</xdr:colOff>
      <xdr:row>208</xdr:row>
      <xdr:rowOff>142875</xdr:rowOff>
    </xdr:to>
    <xdr:cxnSp macro="">
      <xdr:nvCxnSpPr>
        <xdr:cNvPr id="62" name="ลูกศรเชื่อมต่อแบบตรง 61"/>
        <xdr:cNvCxnSpPr/>
      </xdr:nvCxnSpPr>
      <xdr:spPr>
        <a:xfrm>
          <a:off x="8743950" y="85982175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210</xdr:row>
      <xdr:rowOff>161925</xdr:rowOff>
    </xdr:from>
    <xdr:to>
      <xdr:col>15</xdr:col>
      <xdr:colOff>9525</xdr:colOff>
      <xdr:row>210</xdr:row>
      <xdr:rowOff>161925</xdr:rowOff>
    </xdr:to>
    <xdr:cxnSp macro="">
      <xdr:nvCxnSpPr>
        <xdr:cNvPr id="63" name="ลูกศรเชื่อมต่อแบบตรง 62"/>
        <xdr:cNvCxnSpPr/>
      </xdr:nvCxnSpPr>
      <xdr:spPr>
        <a:xfrm>
          <a:off x="7743825" y="86953725"/>
          <a:ext cx="15906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209</xdr:row>
      <xdr:rowOff>152400</xdr:rowOff>
    </xdr:from>
    <xdr:to>
      <xdr:col>17</xdr:col>
      <xdr:colOff>180975</xdr:colOff>
      <xdr:row>209</xdr:row>
      <xdr:rowOff>152400</xdr:rowOff>
    </xdr:to>
    <xdr:cxnSp macro="">
      <xdr:nvCxnSpPr>
        <xdr:cNvPr id="64" name="ลูกศรเชื่อมต่อแบบตรง 63"/>
        <xdr:cNvCxnSpPr/>
      </xdr:nvCxnSpPr>
      <xdr:spPr>
        <a:xfrm>
          <a:off x="7743825" y="86467950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212</xdr:row>
      <xdr:rowOff>180975</xdr:rowOff>
    </xdr:from>
    <xdr:to>
      <xdr:col>17</xdr:col>
      <xdr:colOff>180975</xdr:colOff>
      <xdr:row>212</xdr:row>
      <xdr:rowOff>180975</xdr:rowOff>
    </xdr:to>
    <xdr:cxnSp macro="">
      <xdr:nvCxnSpPr>
        <xdr:cNvPr id="65" name="ลูกศรเชื่อมต่อแบบตรง 64"/>
        <xdr:cNvCxnSpPr/>
      </xdr:nvCxnSpPr>
      <xdr:spPr>
        <a:xfrm>
          <a:off x="7943850" y="88163400"/>
          <a:ext cx="19621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211</xdr:row>
      <xdr:rowOff>161925</xdr:rowOff>
    </xdr:from>
    <xdr:to>
      <xdr:col>17</xdr:col>
      <xdr:colOff>180975</xdr:colOff>
      <xdr:row>211</xdr:row>
      <xdr:rowOff>161925</xdr:rowOff>
    </xdr:to>
    <xdr:cxnSp macro="">
      <xdr:nvCxnSpPr>
        <xdr:cNvPr id="69" name="ลูกศรเชื่อมต่อแบบตรง 68"/>
        <xdr:cNvCxnSpPr/>
      </xdr:nvCxnSpPr>
      <xdr:spPr>
        <a:xfrm>
          <a:off x="7743825" y="87429975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220</xdr:row>
      <xdr:rowOff>180975</xdr:rowOff>
    </xdr:from>
    <xdr:to>
      <xdr:col>18</xdr:col>
      <xdr:colOff>19050</xdr:colOff>
      <xdr:row>220</xdr:row>
      <xdr:rowOff>180975</xdr:rowOff>
    </xdr:to>
    <xdr:cxnSp macro="">
      <xdr:nvCxnSpPr>
        <xdr:cNvPr id="71" name="ลูกศรเชื่อมต่อแบบตรง 70"/>
        <xdr:cNvCxnSpPr/>
      </xdr:nvCxnSpPr>
      <xdr:spPr>
        <a:xfrm>
          <a:off x="8134350" y="91087575"/>
          <a:ext cx="18097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241</xdr:row>
      <xdr:rowOff>161925</xdr:rowOff>
    </xdr:from>
    <xdr:to>
      <xdr:col>17</xdr:col>
      <xdr:colOff>180975</xdr:colOff>
      <xdr:row>241</xdr:row>
      <xdr:rowOff>161925</xdr:rowOff>
    </xdr:to>
    <xdr:cxnSp macro="">
      <xdr:nvCxnSpPr>
        <xdr:cNvPr id="73" name="ลูกศรเชื่อมต่อแบบตรง 72"/>
        <xdr:cNvCxnSpPr/>
      </xdr:nvCxnSpPr>
      <xdr:spPr>
        <a:xfrm>
          <a:off x="7943850" y="96631125"/>
          <a:ext cx="19621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263</xdr:row>
      <xdr:rowOff>152400</xdr:rowOff>
    </xdr:from>
    <xdr:to>
      <xdr:col>17</xdr:col>
      <xdr:colOff>190500</xdr:colOff>
      <xdr:row>263</xdr:row>
      <xdr:rowOff>152400</xdr:rowOff>
    </xdr:to>
    <xdr:cxnSp macro="">
      <xdr:nvCxnSpPr>
        <xdr:cNvPr id="74" name="ลูกศรเชื่อมต่อแบบตรง 73"/>
        <xdr:cNvCxnSpPr/>
      </xdr:nvCxnSpPr>
      <xdr:spPr>
        <a:xfrm>
          <a:off x="7553325" y="1021842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280</xdr:row>
      <xdr:rowOff>190500</xdr:rowOff>
    </xdr:from>
    <xdr:to>
      <xdr:col>18</xdr:col>
      <xdr:colOff>9525</xdr:colOff>
      <xdr:row>280</xdr:row>
      <xdr:rowOff>190500</xdr:rowOff>
    </xdr:to>
    <xdr:cxnSp macro="">
      <xdr:nvCxnSpPr>
        <xdr:cNvPr id="75" name="ลูกศรเชื่อมต่อแบบตรง 74"/>
        <xdr:cNvCxnSpPr/>
      </xdr:nvCxnSpPr>
      <xdr:spPr>
        <a:xfrm>
          <a:off x="8124825" y="107784900"/>
          <a:ext cx="18097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301</xdr:row>
      <xdr:rowOff>123825</xdr:rowOff>
    </xdr:from>
    <xdr:to>
      <xdr:col>18</xdr:col>
      <xdr:colOff>9525</xdr:colOff>
      <xdr:row>301</xdr:row>
      <xdr:rowOff>123825</xdr:rowOff>
    </xdr:to>
    <xdr:cxnSp macro="">
      <xdr:nvCxnSpPr>
        <xdr:cNvPr id="76" name="ลูกศรเชื่อมต่อแบบตรง 75"/>
        <xdr:cNvCxnSpPr/>
      </xdr:nvCxnSpPr>
      <xdr:spPr>
        <a:xfrm>
          <a:off x="8124825" y="113280825"/>
          <a:ext cx="18097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324</xdr:row>
      <xdr:rowOff>180975</xdr:rowOff>
    </xdr:from>
    <xdr:to>
      <xdr:col>18</xdr:col>
      <xdr:colOff>0</xdr:colOff>
      <xdr:row>324</xdr:row>
      <xdr:rowOff>180975</xdr:rowOff>
    </xdr:to>
    <xdr:cxnSp macro="">
      <xdr:nvCxnSpPr>
        <xdr:cNvPr id="78" name="ลูกศรเชื่อมต่อแบบตรง 77"/>
        <xdr:cNvCxnSpPr/>
      </xdr:nvCxnSpPr>
      <xdr:spPr>
        <a:xfrm>
          <a:off x="7734300" y="119376825"/>
          <a:ext cx="21907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323</xdr:row>
      <xdr:rowOff>161925</xdr:rowOff>
    </xdr:from>
    <xdr:to>
      <xdr:col>17</xdr:col>
      <xdr:colOff>180975</xdr:colOff>
      <xdr:row>323</xdr:row>
      <xdr:rowOff>161925</xdr:rowOff>
    </xdr:to>
    <xdr:cxnSp macro="">
      <xdr:nvCxnSpPr>
        <xdr:cNvPr id="79" name="ลูกศรเชื่อมต่อแบบตรง 78"/>
        <xdr:cNvCxnSpPr/>
      </xdr:nvCxnSpPr>
      <xdr:spPr>
        <a:xfrm>
          <a:off x="7543800" y="1188815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161925</xdr:rowOff>
    </xdr:from>
    <xdr:to>
      <xdr:col>15</xdr:col>
      <xdr:colOff>0</xdr:colOff>
      <xdr:row>8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543800" y="2133600"/>
          <a:ext cx="1781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18</xdr:row>
      <xdr:rowOff>209550</xdr:rowOff>
    </xdr:from>
    <xdr:to>
      <xdr:col>18</xdr:col>
      <xdr:colOff>9525</xdr:colOff>
      <xdr:row>18</xdr:row>
      <xdr:rowOff>209550</xdr:rowOff>
    </xdr:to>
    <xdr:cxnSp macro="">
      <xdr:nvCxnSpPr>
        <xdr:cNvPr id="4" name="ลูกศรเชื่อมต่อแบบตรง 3"/>
        <xdr:cNvCxnSpPr/>
      </xdr:nvCxnSpPr>
      <xdr:spPr>
        <a:xfrm>
          <a:off x="8743950" y="4886325"/>
          <a:ext cx="11906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27</xdr:row>
      <xdr:rowOff>142875</xdr:rowOff>
    </xdr:from>
    <xdr:to>
      <xdr:col>15</xdr:col>
      <xdr:colOff>0</xdr:colOff>
      <xdr:row>27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8743950" y="7762875"/>
          <a:ext cx="58102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49</xdr:row>
      <xdr:rowOff>161925</xdr:rowOff>
    </xdr:from>
    <xdr:to>
      <xdr:col>17</xdr:col>
      <xdr:colOff>180975</xdr:colOff>
      <xdr:row>49</xdr:row>
      <xdr:rowOff>161925</xdr:rowOff>
    </xdr:to>
    <xdr:cxnSp macro="">
      <xdr:nvCxnSpPr>
        <xdr:cNvPr id="9" name="ลูกศรเชื่อมต่อแบบตรง 8"/>
        <xdr:cNvCxnSpPr/>
      </xdr:nvCxnSpPr>
      <xdr:spPr>
        <a:xfrm>
          <a:off x="7543800" y="133445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161925</xdr:rowOff>
    </xdr:from>
    <xdr:to>
      <xdr:col>17</xdr:col>
      <xdr:colOff>180975</xdr:colOff>
      <xdr:row>8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543800" y="21336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</xdr:row>
      <xdr:rowOff>180975</xdr:rowOff>
    </xdr:from>
    <xdr:to>
      <xdr:col>17</xdr:col>
      <xdr:colOff>180975</xdr:colOff>
      <xdr:row>9</xdr:row>
      <xdr:rowOff>180975</xdr:rowOff>
    </xdr:to>
    <xdr:cxnSp macro="">
      <xdr:nvCxnSpPr>
        <xdr:cNvPr id="3" name="ลูกศรเชื่อมต่อแบบตรง 2"/>
        <xdr:cNvCxnSpPr/>
      </xdr:nvCxnSpPr>
      <xdr:spPr>
        <a:xfrm>
          <a:off x="7543800" y="26289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18</xdr:row>
      <xdr:rowOff>123825</xdr:rowOff>
    </xdr:from>
    <xdr:to>
      <xdr:col>13</xdr:col>
      <xdr:colOff>9525</xdr:colOff>
      <xdr:row>18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8743950" y="527685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142875</xdr:rowOff>
    </xdr:from>
    <xdr:to>
      <xdr:col>8</xdr:col>
      <xdr:colOff>9525</xdr:colOff>
      <xdr:row>19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743825" y="577215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196</xdr:row>
      <xdr:rowOff>161925</xdr:rowOff>
    </xdr:from>
    <xdr:to>
      <xdr:col>9</xdr:col>
      <xdr:colOff>0</xdr:colOff>
      <xdr:row>196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743825" y="77285850"/>
          <a:ext cx="3810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197</xdr:row>
      <xdr:rowOff>171450</xdr:rowOff>
    </xdr:from>
    <xdr:to>
      <xdr:col>9</xdr:col>
      <xdr:colOff>0</xdr:colOff>
      <xdr:row>197</xdr:row>
      <xdr:rowOff>171450</xdr:rowOff>
    </xdr:to>
    <xdr:cxnSp macro="">
      <xdr:nvCxnSpPr>
        <xdr:cNvPr id="3" name="ลูกศรเชื่อมต่อแบบตรง 2"/>
        <xdr:cNvCxnSpPr/>
      </xdr:nvCxnSpPr>
      <xdr:spPr>
        <a:xfrm>
          <a:off x="7743825" y="78009750"/>
          <a:ext cx="3810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198</xdr:row>
      <xdr:rowOff>161925</xdr:rowOff>
    </xdr:from>
    <xdr:to>
      <xdr:col>9</xdr:col>
      <xdr:colOff>0</xdr:colOff>
      <xdr:row>198</xdr:row>
      <xdr:rowOff>161925</xdr:rowOff>
    </xdr:to>
    <xdr:cxnSp macro="">
      <xdr:nvCxnSpPr>
        <xdr:cNvPr id="4" name="ลูกศรเชื่อมต่อแบบตรง 3"/>
        <xdr:cNvCxnSpPr/>
      </xdr:nvCxnSpPr>
      <xdr:spPr>
        <a:xfrm>
          <a:off x="7743825" y="78714600"/>
          <a:ext cx="3810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</xdr:row>
      <xdr:rowOff>161925</xdr:rowOff>
    </xdr:from>
    <xdr:to>
      <xdr:col>17</xdr:col>
      <xdr:colOff>180975</xdr:colOff>
      <xdr:row>8</xdr:row>
      <xdr:rowOff>161925</xdr:rowOff>
    </xdr:to>
    <xdr:cxnSp macro="">
      <xdr:nvCxnSpPr>
        <xdr:cNvPr id="6" name="ลูกศรเชื่อมต่อแบบตรง 5"/>
        <xdr:cNvCxnSpPr/>
      </xdr:nvCxnSpPr>
      <xdr:spPr>
        <a:xfrm>
          <a:off x="7543800" y="21336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</xdr:row>
      <xdr:rowOff>161925</xdr:rowOff>
    </xdr:from>
    <xdr:to>
      <xdr:col>17</xdr:col>
      <xdr:colOff>180975</xdr:colOff>
      <xdr:row>9</xdr:row>
      <xdr:rowOff>161925</xdr:rowOff>
    </xdr:to>
    <xdr:cxnSp macro="">
      <xdr:nvCxnSpPr>
        <xdr:cNvPr id="7" name="ลูกศรเชื่อมต่อแบบตรง 6"/>
        <xdr:cNvCxnSpPr/>
      </xdr:nvCxnSpPr>
      <xdr:spPr>
        <a:xfrm>
          <a:off x="7543800" y="35623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11</xdr:row>
      <xdr:rowOff>171450</xdr:rowOff>
    </xdr:from>
    <xdr:to>
      <xdr:col>9</xdr:col>
      <xdr:colOff>9525</xdr:colOff>
      <xdr:row>11</xdr:row>
      <xdr:rowOff>171450</xdr:rowOff>
    </xdr:to>
    <xdr:cxnSp macro="">
      <xdr:nvCxnSpPr>
        <xdr:cNvPr id="8" name="ลูกศรเชื่อมต่อแบบตรง 7"/>
        <xdr:cNvCxnSpPr/>
      </xdr:nvCxnSpPr>
      <xdr:spPr>
        <a:xfrm>
          <a:off x="7943850" y="5572125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180975</xdr:rowOff>
    </xdr:from>
    <xdr:to>
      <xdr:col>9</xdr:col>
      <xdr:colOff>9525</xdr:colOff>
      <xdr:row>10</xdr:row>
      <xdr:rowOff>180975</xdr:rowOff>
    </xdr:to>
    <xdr:cxnSp macro="">
      <xdr:nvCxnSpPr>
        <xdr:cNvPr id="9" name="ลูกศรเชื่อมต่อแบบตรง 8"/>
        <xdr:cNvCxnSpPr/>
      </xdr:nvCxnSpPr>
      <xdr:spPr>
        <a:xfrm>
          <a:off x="7943850" y="4381500"/>
          <a:ext cx="1905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18</xdr:row>
      <xdr:rowOff>171450</xdr:rowOff>
    </xdr:from>
    <xdr:to>
      <xdr:col>17</xdr:col>
      <xdr:colOff>180975</xdr:colOff>
      <xdr:row>18</xdr:row>
      <xdr:rowOff>171450</xdr:rowOff>
    </xdr:to>
    <xdr:cxnSp macro="">
      <xdr:nvCxnSpPr>
        <xdr:cNvPr id="10" name="ลูกศรเชื่อมต่อแบบตรง 9"/>
        <xdr:cNvCxnSpPr/>
      </xdr:nvCxnSpPr>
      <xdr:spPr>
        <a:xfrm>
          <a:off x="7543800" y="78867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19</xdr:row>
      <xdr:rowOff>152400</xdr:rowOff>
    </xdr:from>
    <xdr:to>
      <xdr:col>17</xdr:col>
      <xdr:colOff>180975</xdr:colOff>
      <xdr:row>19</xdr:row>
      <xdr:rowOff>152400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543800" y="97726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20</xdr:row>
      <xdr:rowOff>152400</xdr:rowOff>
    </xdr:from>
    <xdr:to>
      <xdr:col>17</xdr:col>
      <xdr:colOff>180975</xdr:colOff>
      <xdr:row>20</xdr:row>
      <xdr:rowOff>152400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543800" y="109632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21</xdr:row>
      <xdr:rowOff>171450</xdr:rowOff>
    </xdr:from>
    <xdr:to>
      <xdr:col>17</xdr:col>
      <xdr:colOff>180975</xdr:colOff>
      <xdr:row>21</xdr:row>
      <xdr:rowOff>171450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543800" y="119348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27</xdr:row>
      <xdr:rowOff>190500</xdr:rowOff>
    </xdr:from>
    <xdr:to>
      <xdr:col>17</xdr:col>
      <xdr:colOff>180975</xdr:colOff>
      <xdr:row>27</xdr:row>
      <xdr:rowOff>190500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543800" y="136874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28</xdr:row>
      <xdr:rowOff>171450</xdr:rowOff>
    </xdr:from>
    <xdr:to>
      <xdr:col>17</xdr:col>
      <xdr:colOff>180975</xdr:colOff>
      <xdr:row>28</xdr:row>
      <xdr:rowOff>171450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7543800" y="160686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29</xdr:row>
      <xdr:rowOff>200025</xdr:rowOff>
    </xdr:from>
    <xdr:to>
      <xdr:col>17</xdr:col>
      <xdr:colOff>190500</xdr:colOff>
      <xdr:row>29</xdr:row>
      <xdr:rowOff>200025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8143875" y="16573500"/>
          <a:ext cx="1771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39</xdr:row>
      <xdr:rowOff>180975</xdr:rowOff>
    </xdr:from>
    <xdr:to>
      <xdr:col>17</xdr:col>
      <xdr:colOff>180975</xdr:colOff>
      <xdr:row>39</xdr:row>
      <xdr:rowOff>180975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8162925" y="19488150"/>
          <a:ext cx="17430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40</xdr:row>
      <xdr:rowOff>180975</xdr:rowOff>
    </xdr:from>
    <xdr:to>
      <xdr:col>17</xdr:col>
      <xdr:colOff>180975</xdr:colOff>
      <xdr:row>40</xdr:row>
      <xdr:rowOff>180975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543800" y="204406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41</xdr:row>
      <xdr:rowOff>209550</xdr:rowOff>
    </xdr:from>
    <xdr:to>
      <xdr:col>17</xdr:col>
      <xdr:colOff>190500</xdr:colOff>
      <xdr:row>41</xdr:row>
      <xdr:rowOff>209550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553325" y="216598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42</xdr:row>
      <xdr:rowOff>190500</xdr:rowOff>
    </xdr:from>
    <xdr:to>
      <xdr:col>17</xdr:col>
      <xdr:colOff>190500</xdr:colOff>
      <xdr:row>42</xdr:row>
      <xdr:rowOff>190500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7753350" y="22831425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49</xdr:row>
      <xdr:rowOff>171450</xdr:rowOff>
    </xdr:from>
    <xdr:to>
      <xdr:col>17</xdr:col>
      <xdr:colOff>190500</xdr:colOff>
      <xdr:row>49</xdr:row>
      <xdr:rowOff>171450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7553325" y="252793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50</xdr:row>
      <xdr:rowOff>180975</xdr:rowOff>
    </xdr:from>
    <xdr:to>
      <xdr:col>17</xdr:col>
      <xdr:colOff>180975</xdr:colOff>
      <xdr:row>50</xdr:row>
      <xdr:rowOff>180975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7543800" y="260032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69</xdr:row>
      <xdr:rowOff>200025</xdr:rowOff>
    </xdr:from>
    <xdr:to>
      <xdr:col>17</xdr:col>
      <xdr:colOff>180975</xdr:colOff>
      <xdr:row>69</xdr:row>
      <xdr:rowOff>200025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7543800" y="311086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70</xdr:row>
      <xdr:rowOff>190500</xdr:rowOff>
    </xdr:from>
    <xdr:to>
      <xdr:col>17</xdr:col>
      <xdr:colOff>180975</xdr:colOff>
      <xdr:row>70</xdr:row>
      <xdr:rowOff>190500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7543800" y="322897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71</xdr:row>
      <xdr:rowOff>219075</xdr:rowOff>
    </xdr:from>
    <xdr:to>
      <xdr:col>17</xdr:col>
      <xdr:colOff>180975</xdr:colOff>
      <xdr:row>71</xdr:row>
      <xdr:rowOff>219075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7543800" y="329184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78</xdr:row>
      <xdr:rowOff>171450</xdr:rowOff>
    </xdr:from>
    <xdr:to>
      <xdr:col>17</xdr:col>
      <xdr:colOff>180975</xdr:colOff>
      <xdr:row>78</xdr:row>
      <xdr:rowOff>171450</xdr:rowOff>
    </xdr:to>
    <xdr:cxnSp macro="">
      <xdr:nvCxnSpPr>
        <xdr:cNvPr id="29" name="ลูกศรเชื่อมต่อแบบตรง 28"/>
        <xdr:cNvCxnSpPr/>
      </xdr:nvCxnSpPr>
      <xdr:spPr>
        <a:xfrm>
          <a:off x="7543800" y="367855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79</xdr:row>
      <xdr:rowOff>190500</xdr:rowOff>
    </xdr:from>
    <xdr:to>
      <xdr:col>17</xdr:col>
      <xdr:colOff>180975</xdr:colOff>
      <xdr:row>79</xdr:row>
      <xdr:rowOff>190500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7543800" y="377571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96</xdr:row>
      <xdr:rowOff>190500</xdr:rowOff>
    </xdr:from>
    <xdr:to>
      <xdr:col>17</xdr:col>
      <xdr:colOff>180975</xdr:colOff>
      <xdr:row>96</xdr:row>
      <xdr:rowOff>190500</xdr:rowOff>
    </xdr:to>
    <xdr:cxnSp macro="">
      <xdr:nvCxnSpPr>
        <xdr:cNvPr id="31" name="ลูกศรเชื่อมต่อแบบตรง 30"/>
        <xdr:cNvCxnSpPr/>
      </xdr:nvCxnSpPr>
      <xdr:spPr>
        <a:xfrm>
          <a:off x="7543800" y="426053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97</xdr:row>
      <xdr:rowOff>200025</xdr:rowOff>
    </xdr:from>
    <xdr:to>
      <xdr:col>17</xdr:col>
      <xdr:colOff>180975</xdr:colOff>
      <xdr:row>97</xdr:row>
      <xdr:rowOff>200025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7543800" y="435673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98</xdr:row>
      <xdr:rowOff>180975</xdr:rowOff>
    </xdr:from>
    <xdr:to>
      <xdr:col>17</xdr:col>
      <xdr:colOff>180975</xdr:colOff>
      <xdr:row>98</xdr:row>
      <xdr:rowOff>180975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7543800" y="447389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104</xdr:row>
      <xdr:rowOff>161925</xdr:rowOff>
    </xdr:from>
    <xdr:to>
      <xdr:col>17</xdr:col>
      <xdr:colOff>190500</xdr:colOff>
      <xdr:row>104</xdr:row>
      <xdr:rowOff>161925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7753350" y="48377475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105</xdr:row>
      <xdr:rowOff>152400</xdr:rowOff>
    </xdr:from>
    <xdr:to>
      <xdr:col>17</xdr:col>
      <xdr:colOff>190500</xdr:colOff>
      <xdr:row>105</xdr:row>
      <xdr:rowOff>152400</xdr:rowOff>
    </xdr:to>
    <xdr:cxnSp macro="">
      <xdr:nvCxnSpPr>
        <xdr:cNvPr id="35" name="ลูกศรเชื่อมต่อแบบตรง 34"/>
        <xdr:cNvCxnSpPr/>
      </xdr:nvCxnSpPr>
      <xdr:spPr>
        <a:xfrm>
          <a:off x="7753350" y="48844200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106</xdr:row>
      <xdr:rowOff>180975</xdr:rowOff>
    </xdr:from>
    <xdr:to>
      <xdr:col>17</xdr:col>
      <xdr:colOff>190500</xdr:colOff>
      <xdr:row>106</xdr:row>
      <xdr:rowOff>180975</xdr:rowOff>
    </xdr:to>
    <xdr:cxnSp macro="">
      <xdr:nvCxnSpPr>
        <xdr:cNvPr id="36" name="ลูกศรเชื่อมต่อแบบตรง 35"/>
        <xdr:cNvCxnSpPr/>
      </xdr:nvCxnSpPr>
      <xdr:spPr>
        <a:xfrm>
          <a:off x="7753350" y="49349025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107</xdr:row>
      <xdr:rowOff>180975</xdr:rowOff>
    </xdr:from>
    <xdr:to>
      <xdr:col>17</xdr:col>
      <xdr:colOff>180975</xdr:colOff>
      <xdr:row>107</xdr:row>
      <xdr:rowOff>180975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7743825" y="50063400"/>
          <a:ext cx="2162175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122</xdr:row>
      <xdr:rowOff>190500</xdr:rowOff>
    </xdr:from>
    <xdr:to>
      <xdr:col>17</xdr:col>
      <xdr:colOff>180975</xdr:colOff>
      <xdr:row>122</xdr:row>
      <xdr:rowOff>190500</xdr:rowOff>
    </xdr:to>
    <xdr:cxnSp macro="">
      <xdr:nvCxnSpPr>
        <xdr:cNvPr id="38" name="ลูกศรเชื่อมต่อแบบตรง 37"/>
        <xdr:cNvCxnSpPr/>
      </xdr:nvCxnSpPr>
      <xdr:spPr>
        <a:xfrm>
          <a:off x="7543800" y="542067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123</xdr:row>
      <xdr:rowOff>200025</xdr:rowOff>
    </xdr:from>
    <xdr:to>
      <xdr:col>17</xdr:col>
      <xdr:colOff>180975</xdr:colOff>
      <xdr:row>123</xdr:row>
      <xdr:rowOff>200025</xdr:rowOff>
    </xdr:to>
    <xdr:cxnSp macro="">
      <xdr:nvCxnSpPr>
        <xdr:cNvPr id="39" name="ลูกศรเชื่อมต่อแบบตรง 38"/>
        <xdr:cNvCxnSpPr/>
      </xdr:nvCxnSpPr>
      <xdr:spPr>
        <a:xfrm>
          <a:off x="7543800" y="554069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124</xdr:row>
      <xdr:rowOff>209550</xdr:rowOff>
    </xdr:from>
    <xdr:to>
      <xdr:col>17</xdr:col>
      <xdr:colOff>180975</xdr:colOff>
      <xdr:row>124</xdr:row>
      <xdr:rowOff>209550</xdr:rowOff>
    </xdr:to>
    <xdr:cxnSp macro="">
      <xdr:nvCxnSpPr>
        <xdr:cNvPr id="40" name="ลูกศรเชื่อมต่อแบบตรง 39"/>
        <xdr:cNvCxnSpPr/>
      </xdr:nvCxnSpPr>
      <xdr:spPr>
        <a:xfrm>
          <a:off x="7543800" y="560165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132</xdr:row>
      <xdr:rowOff>180975</xdr:rowOff>
    </xdr:from>
    <xdr:to>
      <xdr:col>17</xdr:col>
      <xdr:colOff>180975</xdr:colOff>
      <xdr:row>132</xdr:row>
      <xdr:rowOff>180975</xdr:rowOff>
    </xdr:to>
    <xdr:cxnSp macro="">
      <xdr:nvCxnSpPr>
        <xdr:cNvPr id="41" name="ลูกศรเชื่อมต่อแบบตรง 40"/>
        <xdr:cNvCxnSpPr/>
      </xdr:nvCxnSpPr>
      <xdr:spPr>
        <a:xfrm>
          <a:off x="7543800" y="6037897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131</xdr:row>
      <xdr:rowOff>200025</xdr:rowOff>
    </xdr:from>
    <xdr:to>
      <xdr:col>18</xdr:col>
      <xdr:colOff>0</xdr:colOff>
      <xdr:row>131</xdr:row>
      <xdr:rowOff>200025</xdr:rowOff>
    </xdr:to>
    <xdr:cxnSp macro="">
      <xdr:nvCxnSpPr>
        <xdr:cNvPr id="42" name="ลูกศรเชื่อมต่อแบบตรง 41"/>
        <xdr:cNvCxnSpPr/>
      </xdr:nvCxnSpPr>
      <xdr:spPr>
        <a:xfrm>
          <a:off x="9144000" y="59921775"/>
          <a:ext cx="7810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153</xdr:row>
      <xdr:rowOff>171450</xdr:rowOff>
    </xdr:from>
    <xdr:to>
      <xdr:col>17</xdr:col>
      <xdr:colOff>180975</xdr:colOff>
      <xdr:row>153</xdr:row>
      <xdr:rowOff>171450</xdr:rowOff>
    </xdr:to>
    <xdr:cxnSp macro="">
      <xdr:nvCxnSpPr>
        <xdr:cNvPr id="44" name="ลูกศรเชื่อมต่อแบบตรง 43"/>
        <xdr:cNvCxnSpPr/>
      </xdr:nvCxnSpPr>
      <xdr:spPr>
        <a:xfrm>
          <a:off x="7543800" y="656939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154</xdr:row>
      <xdr:rowOff>180975</xdr:rowOff>
    </xdr:from>
    <xdr:to>
      <xdr:col>17</xdr:col>
      <xdr:colOff>180975</xdr:colOff>
      <xdr:row>154</xdr:row>
      <xdr:rowOff>180975</xdr:rowOff>
    </xdr:to>
    <xdr:cxnSp macro="">
      <xdr:nvCxnSpPr>
        <xdr:cNvPr id="45" name="ลูกศรเชื่อมต่อแบบตรง 44"/>
        <xdr:cNvCxnSpPr/>
      </xdr:nvCxnSpPr>
      <xdr:spPr>
        <a:xfrm>
          <a:off x="7543800" y="6617970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155</xdr:row>
      <xdr:rowOff>171450</xdr:rowOff>
    </xdr:from>
    <xdr:to>
      <xdr:col>17</xdr:col>
      <xdr:colOff>180975</xdr:colOff>
      <xdr:row>155</xdr:row>
      <xdr:rowOff>171450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7543800" y="66646425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156</xdr:row>
      <xdr:rowOff>161925</xdr:rowOff>
    </xdr:from>
    <xdr:to>
      <xdr:col>17</xdr:col>
      <xdr:colOff>180975</xdr:colOff>
      <xdr:row>156</xdr:row>
      <xdr:rowOff>161925</xdr:rowOff>
    </xdr:to>
    <xdr:cxnSp macro="">
      <xdr:nvCxnSpPr>
        <xdr:cNvPr id="47" name="ลูกศรเชื่อมต่อแบบตรง 46"/>
        <xdr:cNvCxnSpPr/>
      </xdr:nvCxnSpPr>
      <xdr:spPr>
        <a:xfrm>
          <a:off x="7543800" y="67113150"/>
          <a:ext cx="23622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173</xdr:row>
      <xdr:rowOff>171450</xdr:rowOff>
    </xdr:from>
    <xdr:to>
      <xdr:col>17</xdr:col>
      <xdr:colOff>190500</xdr:colOff>
      <xdr:row>173</xdr:row>
      <xdr:rowOff>171450</xdr:rowOff>
    </xdr:to>
    <xdr:cxnSp macro="">
      <xdr:nvCxnSpPr>
        <xdr:cNvPr id="48" name="ลูกศรเชื่อมต่อแบบตรง 47"/>
        <xdr:cNvCxnSpPr/>
      </xdr:nvCxnSpPr>
      <xdr:spPr>
        <a:xfrm>
          <a:off x="7743825" y="71494650"/>
          <a:ext cx="217170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22</xdr:row>
      <xdr:rowOff>0</xdr:rowOff>
    </xdr:from>
    <xdr:to>
      <xdr:col>18</xdr:col>
      <xdr:colOff>200024</xdr:colOff>
      <xdr:row>23</xdr:row>
      <xdr:rowOff>19051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25000" y="6038850"/>
          <a:ext cx="600074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31</a:t>
          </a:r>
        </a:p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161925</xdr:rowOff>
    </xdr:from>
    <xdr:to>
      <xdr:col>17</xdr:col>
      <xdr:colOff>180975</xdr:colOff>
      <xdr:row>8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753350" y="2133600"/>
          <a:ext cx="21526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9"/>
  <sheetViews>
    <sheetView tabSelected="1" zoomScaleNormal="100" workbookViewId="0">
      <selection activeCell="I16" sqref="I16"/>
    </sheetView>
  </sheetViews>
  <sheetFormatPr defaultRowHeight="18.75" x14ac:dyDescent="0.3"/>
  <cols>
    <col min="1" max="1" width="10.625" style="1" customWidth="1"/>
    <col min="2" max="2" width="2.625" style="1" customWidth="1"/>
    <col min="3" max="3" width="63.625" style="109" customWidth="1"/>
    <col min="4" max="4" width="8.625" style="147" customWidth="1"/>
    <col min="5" max="5" width="10.625" style="148" customWidth="1"/>
    <col min="6" max="6" width="15.625" style="149" customWidth="1"/>
    <col min="7" max="7" width="10.625" style="150" customWidth="1"/>
    <col min="8" max="8" width="10.625" style="109" customWidth="1"/>
    <col min="9" max="16384" width="9" style="1"/>
  </cols>
  <sheetData>
    <row r="1" spans="1:9" s="109" customFormat="1" x14ac:dyDescent="0.3">
      <c r="A1" s="170" t="s">
        <v>0</v>
      </c>
      <c r="B1" s="170"/>
      <c r="C1" s="171"/>
      <c r="D1" s="171"/>
      <c r="E1" s="171"/>
      <c r="F1" s="171"/>
      <c r="G1" s="171"/>
      <c r="H1" s="171"/>
    </row>
    <row r="2" spans="1:9" s="109" customFormat="1" x14ac:dyDescent="0.3">
      <c r="A2" s="170" t="s">
        <v>307</v>
      </c>
      <c r="B2" s="170"/>
      <c r="C2" s="171"/>
      <c r="D2" s="171"/>
      <c r="E2" s="171"/>
      <c r="F2" s="171"/>
      <c r="G2" s="171"/>
      <c r="H2" s="171"/>
    </row>
    <row r="3" spans="1:9" s="109" customFormat="1" x14ac:dyDescent="0.3">
      <c r="A3" s="172" t="s">
        <v>1</v>
      </c>
      <c r="B3" s="172"/>
      <c r="C3" s="173"/>
      <c r="D3" s="173"/>
      <c r="E3" s="173"/>
      <c r="F3" s="173"/>
      <c r="G3" s="173"/>
      <c r="H3" s="173"/>
    </row>
    <row r="4" spans="1:9" s="109" customFormat="1" x14ac:dyDescent="0.3">
      <c r="A4" s="179" t="s">
        <v>2</v>
      </c>
      <c r="B4" s="180"/>
      <c r="C4" s="181"/>
      <c r="D4" s="167" t="s">
        <v>3</v>
      </c>
      <c r="E4" s="176" t="s">
        <v>4</v>
      </c>
      <c r="F4" s="188" t="s">
        <v>8</v>
      </c>
      <c r="G4" s="191" t="s">
        <v>5</v>
      </c>
      <c r="H4" s="167" t="s">
        <v>6</v>
      </c>
      <c r="I4" s="110"/>
    </row>
    <row r="5" spans="1:9" s="109" customFormat="1" x14ac:dyDescent="0.3">
      <c r="A5" s="182"/>
      <c r="B5" s="183"/>
      <c r="C5" s="184"/>
      <c r="D5" s="174"/>
      <c r="E5" s="177"/>
      <c r="F5" s="189"/>
      <c r="G5" s="192"/>
      <c r="H5" s="168"/>
      <c r="I5" s="110"/>
    </row>
    <row r="6" spans="1:9" s="109" customFormat="1" x14ac:dyDescent="0.3">
      <c r="A6" s="185"/>
      <c r="B6" s="186"/>
      <c r="C6" s="187"/>
      <c r="D6" s="175"/>
      <c r="E6" s="178"/>
      <c r="F6" s="190"/>
      <c r="G6" s="193"/>
      <c r="H6" s="169"/>
      <c r="I6" s="110"/>
    </row>
    <row r="7" spans="1:9" s="109" customFormat="1" x14ac:dyDescent="0.3">
      <c r="A7" s="111" t="s">
        <v>10</v>
      </c>
      <c r="B7" s="112"/>
      <c r="C7" s="113"/>
      <c r="D7" s="114"/>
      <c r="E7" s="115"/>
      <c r="F7" s="116"/>
      <c r="G7" s="117"/>
      <c r="H7" s="114"/>
    </row>
    <row r="8" spans="1:9" x14ac:dyDescent="0.3">
      <c r="A8" s="118" t="s">
        <v>9</v>
      </c>
      <c r="B8" s="119" t="s">
        <v>11</v>
      </c>
      <c r="D8" s="124"/>
      <c r="E8" s="130"/>
      <c r="F8" s="131"/>
      <c r="G8" s="132"/>
      <c r="H8" s="124" t="s">
        <v>7</v>
      </c>
    </row>
    <row r="9" spans="1:9" x14ac:dyDescent="0.3">
      <c r="A9" s="118"/>
      <c r="B9" s="110"/>
      <c r="C9" s="119" t="s">
        <v>306</v>
      </c>
      <c r="D9" s="124">
        <v>13</v>
      </c>
      <c r="E9" s="130">
        <f>D9*100/D78</f>
        <v>12.264150943396226</v>
      </c>
      <c r="F9" s="131">
        <f>'ผด.02 ยุทศาสตร์ 1'!D39</f>
        <v>4466390</v>
      </c>
      <c r="G9" s="132">
        <f>F9*100/F78</f>
        <v>9.6517750865137142</v>
      </c>
      <c r="H9" s="124"/>
    </row>
    <row r="10" spans="1:9" x14ac:dyDescent="0.3">
      <c r="A10" s="118" t="s">
        <v>12</v>
      </c>
      <c r="B10" s="120" t="s">
        <v>31</v>
      </c>
      <c r="D10" s="124"/>
      <c r="E10" s="130"/>
      <c r="F10" s="131"/>
      <c r="G10" s="132"/>
      <c r="H10" s="124"/>
    </row>
    <row r="11" spans="1:9" x14ac:dyDescent="0.3">
      <c r="A11" s="118"/>
      <c r="B11" s="121"/>
      <c r="C11" s="119" t="s">
        <v>142</v>
      </c>
      <c r="D11" s="124">
        <v>5</v>
      </c>
      <c r="E11" s="130">
        <f>D11*100/D78</f>
        <v>4.716981132075472</v>
      </c>
      <c r="F11" s="131">
        <f>'ผด.02 ยุทศาสตร์ 1'!D54</f>
        <v>800000</v>
      </c>
      <c r="G11" s="132">
        <f>F11*100/F78</f>
        <v>1.7287832162464478</v>
      </c>
      <c r="H11" s="124"/>
    </row>
    <row r="12" spans="1:9" x14ac:dyDescent="0.3">
      <c r="A12" s="118" t="s">
        <v>13</v>
      </c>
      <c r="B12" s="119" t="s">
        <v>19</v>
      </c>
      <c r="D12" s="124"/>
      <c r="E12" s="130"/>
      <c r="F12" s="131"/>
      <c r="G12" s="132"/>
      <c r="H12" s="125"/>
    </row>
    <row r="13" spans="1:9" x14ac:dyDescent="0.3">
      <c r="A13" s="118"/>
      <c r="B13" s="110"/>
      <c r="C13" s="119" t="s">
        <v>149</v>
      </c>
      <c r="D13" s="124">
        <v>2</v>
      </c>
      <c r="E13" s="130">
        <f>D13*100/D78</f>
        <v>1.8867924528301887</v>
      </c>
      <c r="F13" s="131">
        <f>'ผด.02 ยุทศาสตร์ 1'!D67</f>
        <v>140000</v>
      </c>
      <c r="G13" s="132">
        <f>F13*100/F78</f>
        <v>0.30253706284312837</v>
      </c>
      <c r="H13" s="125"/>
    </row>
    <row r="14" spans="1:9" x14ac:dyDescent="0.3">
      <c r="A14" s="118"/>
      <c r="B14" s="110"/>
      <c r="C14" s="119" t="s">
        <v>241</v>
      </c>
      <c r="D14" s="124">
        <v>3</v>
      </c>
      <c r="E14" s="130">
        <f>D14*100/D78</f>
        <v>2.8301886792452828</v>
      </c>
      <c r="F14" s="131">
        <f>'ผด.02 ยุทศาสตร์ 1'!D85</f>
        <v>10432000</v>
      </c>
      <c r="G14" s="132">
        <f>F14*100/F78</f>
        <v>22.543333139853679</v>
      </c>
      <c r="H14" s="125"/>
    </row>
    <row r="15" spans="1:9" x14ac:dyDescent="0.3">
      <c r="A15" s="118" t="s">
        <v>14</v>
      </c>
      <c r="B15" s="119" t="s">
        <v>20</v>
      </c>
      <c r="D15" s="124"/>
      <c r="E15" s="130"/>
      <c r="F15" s="131"/>
      <c r="G15" s="132"/>
      <c r="H15" s="125"/>
    </row>
    <row r="16" spans="1:9" x14ac:dyDescent="0.3">
      <c r="A16" s="118"/>
      <c r="B16" s="110"/>
      <c r="C16" s="119" t="s">
        <v>218</v>
      </c>
      <c r="D16" s="124">
        <v>1</v>
      </c>
      <c r="E16" s="130">
        <f>D16*100/D78</f>
        <v>0.94339622641509435</v>
      </c>
      <c r="F16" s="131">
        <f>'ผด.02 ยุทศาสตร์ 1'!D103</f>
        <v>50000</v>
      </c>
      <c r="G16" s="132">
        <f>F16*100/F78</f>
        <v>0.10804895101540299</v>
      </c>
      <c r="H16" s="125"/>
    </row>
    <row r="17" spans="1:8" x14ac:dyDescent="0.3">
      <c r="A17" s="118"/>
      <c r="B17" s="110"/>
      <c r="C17" s="119" t="s">
        <v>155</v>
      </c>
      <c r="D17" s="124">
        <v>13</v>
      </c>
      <c r="E17" s="130">
        <f>D17*100/D78</f>
        <v>12.264150943396226</v>
      </c>
      <c r="F17" s="131">
        <f>'ผด.02 ยุทศาสตร์ 1'!D178</f>
        <v>4781000</v>
      </c>
      <c r="G17" s="132">
        <f>F17*100/F78</f>
        <v>10.331640696092833</v>
      </c>
      <c r="H17" s="125"/>
    </row>
    <row r="18" spans="1:8" x14ac:dyDescent="0.3">
      <c r="A18" s="118" t="s">
        <v>15</v>
      </c>
      <c r="B18" s="119" t="s">
        <v>62</v>
      </c>
      <c r="D18" s="124"/>
      <c r="E18" s="130"/>
      <c r="F18" s="131"/>
      <c r="G18" s="132"/>
      <c r="H18" s="125"/>
    </row>
    <row r="19" spans="1:8" x14ac:dyDescent="0.3">
      <c r="A19" s="118"/>
      <c r="B19" s="110"/>
      <c r="C19" s="119" t="s">
        <v>190</v>
      </c>
      <c r="D19" s="124">
        <v>5</v>
      </c>
      <c r="E19" s="130">
        <f>D19*100/D78</f>
        <v>4.716981132075472</v>
      </c>
      <c r="F19" s="131">
        <f>'ผด.02 ยุทศาสตร์ 1'!D200</f>
        <v>385000</v>
      </c>
      <c r="G19" s="132">
        <f>F19*100/F78</f>
        <v>0.83197692281860292</v>
      </c>
      <c r="H19" s="125"/>
    </row>
    <row r="20" spans="1:8" x14ac:dyDescent="0.3">
      <c r="A20" s="118"/>
      <c r="B20" s="110"/>
      <c r="C20" s="119" t="s">
        <v>189</v>
      </c>
      <c r="D20" s="124">
        <v>7</v>
      </c>
      <c r="E20" s="130">
        <f>D20*100/D78</f>
        <v>6.6037735849056602</v>
      </c>
      <c r="F20" s="131">
        <f>'ผด.02 ยุทศาสตร์ 1'!D222</f>
        <v>820000</v>
      </c>
      <c r="G20" s="132">
        <f>F20*100/F78</f>
        <v>1.7720027966526088</v>
      </c>
      <c r="H20" s="125"/>
    </row>
    <row r="21" spans="1:8" x14ac:dyDescent="0.3">
      <c r="A21" s="118"/>
      <c r="B21" s="110"/>
      <c r="C21" s="119" t="s">
        <v>239</v>
      </c>
      <c r="D21" s="124">
        <v>1</v>
      </c>
      <c r="E21" s="130">
        <f>D21*100/D78</f>
        <v>0.94339622641509435</v>
      </c>
      <c r="F21" s="131">
        <f>'ผด.02 ยุทศาสตร์ 1'!D243</f>
        <v>300000</v>
      </c>
      <c r="G21" s="132">
        <f>F21*100/F78</f>
        <v>0.64829370609241788</v>
      </c>
      <c r="H21" s="125"/>
    </row>
    <row r="22" spans="1:8" x14ac:dyDescent="0.3">
      <c r="A22" s="118"/>
      <c r="B22" s="110"/>
      <c r="C22" s="119" t="s">
        <v>241</v>
      </c>
      <c r="D22" s="124">
        <v>1</v>
      </c>
      <c r="E22" s="130">
        <f>D22*100/D78</f>
        <v>0.94339622641509435</v>
      </c>
      <c r="F22" s="131">
        <f>'ผด.02 ยุทศาสตร์ 1'!D265</f>
        <v>300000</v>
      </c>
      <c r="G22" s="132">
        <f>F22*100/F78</f>
        <v>0.64829370609241788</v>
      </c>
      <c r="H22" s="125"/>
    </row>
    <row r="23" spans="1:8" x14ac:dyDescent="0.3">
      <c r="A23" s="118" t="s">
        <v>16</v>
      </c>
      <c r="B23" s="120" t="s">
        <v>21</v>
      </c>
      <c r="D23" s="124"/>
      <c r="E23" s="130"/>
      <c r="F23" s="131"/>
      <c r="G23" s="132"/>
      <c r="H23" s="125"/>
    </row>
    <row r="24" spans="1:8" x14ac:dyDescent="0.3">
      <c r="A24" s="118"/>
      <c r="B24" s="121"/>
      <c r="C24" s="119" t="s">
        <v>189</v>
      </c>
      <c r="D24" s="124">
        <v>1</v>
      </c>
      <c r="E24" s="130">
        <f>D24*100/D78</f>
        <v>0.94339622641509435</v>
      </c>
      <c r="F24" s="131">
        <f>'ผด.02 ยุทศาสตร์ 1'!D282</f>
        <v>200000</v>
      </c>
      <c r="G24" s="132">
        <f>F24*100/F78</f>
        <v>0.43219580406161195</v>
      </c>
      <c r="H24" s="125"/>
    </row>
    <row r="25" spans="1:8" x14ac:dyDescent="0.3">
      <c r="A25" s="118" t="s">
        <v>17</v>
      </c>
      <c r="B25" s="119" t="s">
        <v>22</v>
      </c>
      <c r="D25" s="124"/>
      <c r="E25" s="130"/>
      <c r="F25" s="131"/>
      <c r="G25" s="132"/>
      <c r="H25" s="125"/>
    </row>
    <row r="26" spans="1:8" x14ac:dyDescent="0.3">
      <c r="A26" s="118"/>
      <c r="B26" s="110"/>
      <c r="C26" s="119" t="s">
        <v>211</v>
      </c>
      <c r="D26" s="124">
        <v>1</v>
      </c>
      <c r="E26" s="130">
        <f>D26*100/D78</f>
        <v>0.94339622641509435</v>
      </c>
      <c r="F26" s="131">
        <f>'ผด.02 ยุทศาสตร์ 1'!D303</f>
        <v>100000</v>
      </c>
      <c r="G26" s="132">
        <f>F26*100/F78</f>
        <v>0.21609790203080598</v>
      </c>
      <c r="H26" s="125"/>
    </row>
    <row r="27" spans="1:8" x14ac:dyDescent="0.3">
      <c r="A27" s="122"/>
      <c r="B27" s="123"/>
      <c r="C27" s="123"/>
      <c r="D27" s="133"/>
      <c r="E27" s="134"/>
      <c r="F27" s="135"/>
      <c r="G27" s="163"/>
      <c r="H27" s="126"/>
    </row>
    <row r="28" spans="1:8" x14ac:dyDescent="0.3">
      <c r="A28" s="118" t="s">
        <v>18</v>
      </c>
      <c r="B28" s="119" t="s">
        <v>23</v>
      </c>
      <c r="D28" s="124"/>
      <c r="E28" s="130"/>
      <c r="F28" s="131"/>
      <c r="G28" s="132"/>
      <c r="H28" s="125" t="s">
        <v>7</v>
      </c>
    </row>
    <row r="29" spans="1:8" x14ac:dyDescent="0.3">
      <c r="A29" s="122"/>
      <c r="B29" s="123"/>
      <c r="C29" s="109" t="s">
        <v>211</v>
      </c>
      <c r="D29" s="133">
        <v>2</v>
      </c>
      <c r="E29" s="134">
        <f>D29*100/D78</f>
        <v>1.8867924528301887</v>
      </c>
      <c r="F29" s="131">
        <f>'ผด.02 ยุทศาสตร์ 1'!D326</f>
        <v>100000</v>
      </c>
      <c r="G29" s="132">
        <f>F29*100/F78</f>
        <v>0.21609790203080598</v>
      </c>
      <c r="H29" s="126"/>
    </row>
    <row r="30" spans="1:8" s="2" customFormat="1" x14ac:dyDescent="0.3">
      <c r="A30" s="164" t="s">
        <v>24</v>
      </c>
      <c r="B30" s="165"/>
      <c r="C30" s="166"/>
      <c r="D30" s="136">
        <f>SUM(D8:D29)</f>
        <v>55</v>
      </c>
      <c r="E30" s="137">
        <f>D30*100/D78</f>
        <v>51.886792452830186</v>
      </c>
      <c r="F30" s="138">
        <f>SUM(F8:F29)</f>
        <v>22874390</v>
      </c>
      <c r="G30" s="139">
        <f>F30*100/F78</f>
        <v>49.431076892344478</v>
      </c>
      <c r="H30" s="127"/>
    </row>
    <row r="31" spans="1:8" x14ac:dyDescent="0.3">
      <c r="A31" s="111" t="s">
        <v>38</v>
      </c>
      <c r="B31" s="112"/>
      <c r="C31" s="113"/>
      <c r="D31" s="114"/>
      <c r="E31" s="130"/>
      <c r="F31" s="116"/>
      <c r="G31" s="132"/>
      <c r="H31" s="114"/>
    </row>
    <row r="32" spans="1:8" x14ac:dyDescent="0.3">
      <c r="A32" s="118" t="s">
        <v>26</v>
      </c>
      <c r="B32" s="119" t="s">
        <v>30</v>
      </c>
      <c r="D32" s="124"/>
      <c r="E32" s="130"/>
      <c r="F32" s="131"/>
      <c r="G32" s="132"/>
      <c r="H32" s="124" t="s">
        <v>7</v>
      </c>
    </row>
    <row r="33" spans="1:8" x14ac:dyDescent="0.3">
      <c r="A33" s="118"/>
      <c r="B33" s="110"/>
      <c r="C33" s="109" t="s">
        <v>218</v>
      </c>
      <c r="D33" s="124">
        <v>1</v>
      </c>
      <c r="E33" s="130">
        <f>D33*100/D78</f>
        <v>0.94339622641509435</v>
      </c>
      <c r="F33" s="131">
        <f>'ผด.02 ยุทศาสตร์ 2'!D10</f>
        <v>5000</v>
      </c>
      <c r="G33" s="132">
        <f>F33*100/F78</f>
        <v>1.0804895101540299E-2</v>
      </c>
      <c r="H33" s="124"/>
    </row>
    <row r="34" spans="1:8" x14ac:dyDescent="0.3">
      <c r="A34" s="118"/>
      <c r="B34" s="110"/>
      <c r="C34" s="109" t="s">
        <v>211</v>
      </c>
      <c r="D34" s="124">
        <v>1</v>
      </c>
      <c r="E34" s="130">
        <f>D34*100/78</f>
        <v>1.2820512820512822</v>
      </c>
      <c r="F34" s="131">
        <f>'ผด.02 ยุทศาสตร์ 2'!D20</f>
        <v>50000</v>
      </c>
      <c r="G34" s="132">
        <f>F34*100/F78</f>
        <v>0.10804895101540299</v>
      </c>
      <c r="H34" s="124"/>
    </row>
    <row r="35" spans="1:8" x14ac:dyDescent="0.3">
      <c r="A35" s="118" t="s">
        <v>27</v>
      </c>
      <c r="B35" s="109" t="s">
        <v>305</v>
      </c>
      <c r="D35" s="124"/>
      <c r="E35" s="130"/>
      <c r="F35" s="131"/>
      <c r="G35" s="132"/>
      <c r="H35" s="124"/>
    </row>
    <row r="36" spans="1:8" x14ac:dyDescent="0.3">
      <c r="A36" s="118"/>
      <c r="B36" s="109"/>
      <c r="C36" s="109" t="s">
        <v>220</v>
      </c>
      <c r="D36" s="124">
        <v>1</v>
      </c>
      <c r="E36" s="130">
        <f>D36*100/D78</f>
        <v>0.94339622641509435</v>
      </c>
      <c r="F36" s="131">
        <f>'ผด.02 ยุทศาสตร์ 2'!D29</f>
        <v>50000</v>
      </c>
      <c r="G36" s="132">
        <f>F36*100/F78</f>
        <v>0.10804895101540299</v>
      </c>
      <c r="H36" s="124"/>
    </row>
    <row r="37" spans="1:8" x14ac:dyDescent="0.3">
      <c r="A37" s="118" t="s">
        <v>28</v>
      </c>
      <c r="B37" s="119" t="s">
        <v>36</v>
      </c>
      <c r="D37" s="124"/>
      <c r="E37" s="130"/>
      <c r="F37" s="131"/>
      <c r="G37" s="132"/>
      <c r="H37" s="125"/>
    </row>
    <row r="38" spans="1:8" x14ac:dyDescent="0.3">
      <c r="A38" s="118"/>
      <c r="B38" s="110"/>
      <c r="C38" s="109" t="s">
        <v>220</v>
      </c>
      <c r="D38" s="124">
        <v>1</v>
      </c>
      <c r="E38" s="130">
        <f>D38*100/D78</f>
        <v>0.94339622641509435</v>
      </c>
      <c r="F38" s="131">
        <f>'ผด.02 ยุทศาสตร์ 2'!D51</f>
        <v>50000</v>
      </c>
      <c r="G38" s="132">
        <f>F38*100/F78</f>
        <v>0.10804895101540299</v>
      </c>
      <c r="H38" s="125"/>
    </row>
    <row r="39" spans="1:8" x14ac:dyDescent="0.3">
      <c r="A39" s="118" t="s">
        <v>29</v>
      </c>
      <c r="B39" s="109" t="s">
        <v>37</v>
      </c>
      <c r="D39" s="157">
        <v>0</v>
      </c>
      <c r="E39" s="158">
        <f>D39*100/D78</f>
        <v>0</v>
      </c>
      <c r="F39" s="131">
        <v>0</v>
      </c>
      <c r="G39" s="132"/>
      <c r="H39" s="125"/>
    </row>
    <row r="40" spans="1:8" s="2" customFormat="1" x14ac:dyDescent="0.3">
      <c r="A40" s="164" t="s">
        <v>25</v>
      </c>
      <c r="B40" s="165"/>
      <c r="C40" s="166"/>
      <c r="D40" s="136">
        <f>SUM(D32:D39)</f>
        <v>4</v>
      </c>
      <c r="E40" s="137">
        <f>D40*100/D78</f>
        <v>3.7735849056603774</v>
      </c>
      <c r="F40" s="138">
        <f>SUM(F33:F39)</f>
        <v>155000</v>
      </c>
      <c r="G40" s="139">
        <f>F40*100/F78</f>
        <v>0.33495174814774925</v>
      </c>
      <c r="H40" s="127"/>
    </row>
    <row r="41" spans="1:8" x14ac:dyDescent="0.3">
      <c r="A41" s="111" t="s">
        <v>41</v>
      </c>
      <c r="B41" s="112"/>
      <c r="C41" s="113"/>
      <c r="D41" s="114"/>
      <c r="E41" s="130"/>
      <c r="F41" s="116"/>
      <c r="G41" s="132"/>
      <c r="H41" s="114"/>
    </row>
    <row r="42" spans="1:8" x14ac:dyDescent="0.3">
      <c r="A42" s="118" t="s">
        <v>39</v>
      </c>
      <c r="B42" s="109" t="s">
        <v>42</v>
      </c>
      <c r="D42" s="124"/>
      <c r="E42" s="130"/>
      <c r="F42" s="131"/>
      <c r="G42" s="132"/>
      <c r="H42" s="124" t="s">
        <v>7</v>
      </c>
    </row>
    <row r="43" spans="1:8" x14ac:dyDescent="0.3">
      <c r="A43" s="118"/>
      <c r="B43" s="109"/>
      <c r="C43" s="109" t="s">
        <v>223</v>
      </c>
      <c r="D43" s="124">
        <v>2</v>
      </c>
      <c r="E43" s="130">
        <f>D43*100/D78</f>
        <v>1.8867924528301887</v>
      </c>
      <c r="F43" s="131">
        <f>'ผด.02 ยุทศาสตร์ 3'!D11</f>
        <v>35000</v>
      </c>
      <c r="G43" s="132">
        <f>F43*100/F78</f>
        <v>7.5634265710782092E-2</v>
      </c>
      <c r="H43" s="124"/>
    </row>
    <row r="44" spans="1:8" x14ac:dyDescent="0.3">
      <c r="A44" s="118"/>
      <c r="B44" s="109"/>
      <c r="C44" s="109" t="s">
        <v>236</v>
      </c>
      <c r="D44" s="124">
        <v>2</v>
      </c>
      <c r="E44" s="130">
        <f>D44*100/D78</f>
        <v>1.8867924528301887</v>
      </c>
      <c r="F44" s="131">
        <f>'ผด.02 ยุทศาสตร์ 3'!D21</f>
        <v>250000</v>
      </c>
      <c r="G44" s="132">
        <f>F44*100/F78</f>
        <v>0.54024475507701486</v>
      </c>
      <c r="H44" s="124"/>
    </row>
    <row r="45" spans="1:8" x14ac:dyDescent="0.3">
      <c r="A45" s="118" t="s">
        <v>40</v>
      </c>
      <c r="B45" s="109" t="s">
        <v>43</v>
      </c>
      <c r="D45" s="157">
        <v>0</v>
      </c>
      <c r="E45" s="158">
        <f>D45*100/D78</f>
        <v>0</v>
      </c>
      <c r="F45" s="131">
        <v>0</v>
      </c>
      <c r="G45" s="132"/>
      <c r="H45" s="124"/>
    </row>
    <row r="46" spans="1:8" s="2" customFormat="1" x14ac:dyDescent="0.3">
      <c r="A46" s="164" t="s">
        <v>32</v>
      </c>
      <c r="B46" s="165"/>
      <c r="C46" s="166"/>
      <c r="D46" s="136">
        <f>SUM(D42:D45)</f>
        <v>4</v>
      </c>
      <c r="E46" s="137">
        <f>D46*100/D78</f>
        <v>3.7735849056603774</v>
      </c>
      <c r="F46" s="138">
        <f>SUM(F43:F45)</f>
        <v>285000</v>
      </c>
      <c r="G46" s="139">
        <f>F46*100/F78</f>
        <v>0.61587902078779699</v>
      </c>
      <c r="H46" s="127"/>
    </row>
    <row r="47" spans="1:8" x14ac:dyDescent="0.3">
      <c r="A47" s="3"/>
      <c r="B47" s="3"/>
      <c r="C47" s="156"/>
      <c r="D47" s="140"/>
      <c r="E47" s="152"/>
      <c r="F47" s="141"/>
      <c r="G47" s="142"/>
      <c r="H47" s="110"/>
    </row>
    <row r="48" spans="1:8" x14ac:dyDescent="0.3">
      <c r="E48" s="154"/>
      <c r="G48" s="142"/>
    </row>
    <row r="49" spans="1:8" x14ac:dyDescent="0.3">
      <c r="A49" s="111" t="s">
        <v>44</v>
      </c>
      <c r="B49" s="112"/>
      <c r="C49" s="113"/>
      <c r="D49" s="114"/>
      <c r="E49" s="130"/>
      <c r="F49" s="116"/>
      <c r="G49" s="132"/>
      <c r="H49" s="114"/>
    </row>
    <row r="50" spans="1:8" x14ac:dyDescent="0.3">
      <c r="A50" s="118" t="s">
        <v>45</v>
      </c>
      <c r="B50" s="109" t="s">
        <v>49</v>
      </c>
      <c r="D50" s="124"/>
      <c r="E50" s="130"/>
      <c r="F50" s="131"/>
      <c r="G50" s="132"/>
      <c r="H50" s="124" t="s">
        <v>7</v>
      </c>
    </row>
    <row r="51" spans="1:8" x14ac:dyDescent="0.3">
      <c r="A51" s="118"/>
      <c r="B51" s="109"/>
      <c r="C51" s="109" t="s">
        <v>241</v>
      </c>
      <c r="D51" s="124">
        <v>4</v>
      </c>
      <c r="E51" s="130">
        <f>D51*100/D78</f>
        <v>3.7735849056603774</v>
      </c>
      <c r="F51" s="131">
        <f>'ผด.02 ยุทศาสตร์ 4'!D13</f>
        <v>1018393</v>
      </c>
      <c r="G51" s="132">
        <f>F51*100/F78</f>
        <v>2.2007259074285859</v>
      </c>
      <c r="H51" s="124"/>
    </row>
    <row r="52" spans="1:8" x14ac:dyDescent="0.3">
      <c r="A52" s="118"/>
      <c r="B52" s="109"/>
      <c r="C52" s="109" t="s">
        <v>223</v>
      </c>
      <c r="D52" s="124">
        <v>11</v>
      </c>
      <c r="E52" s="130">
        <f>D52*100/D78</f>
        <v>10.377358490566039</v>
      </c>
      <c r="F52" s="131">
        <f>'ผด.02 ยุทศาสตร์ 4'!D44</f>
        <v>11239840</v>
      </c>
      <c r="G52" s="132">
        <f>F52*100/F78</f>
        <v>24.289058431619342</v>
      </c>
      <c r="H52" s="124"/>
    </row>
    <row r="53" spans="1:8" x14ac:dyDescent="0.3">
      <c r="A53" s="118"/>
      <c r="B53" s="109"/>
      <c r="C53" s="109" t="s">
        <v>190</v>
      </c>
      <c r="D53" s="124">
        <v>2</v>
      </c>
      <c r="E53" s="130">
        <f>D53*100/D78</f>
        <v>1.8867924528301887</v>
      </c>
      <c r="F53" s="131">
        <f>'ผด.02 ยุทศาสตร์ 4'!D52</f>
        <v>1013480</v>
      </c>
      <c r="G53" s="132">
        <f>F53*100/F78</f>
        <v>2.1901090175018121</v>
      </c>
      <c r="H53" s="124"/>
    </row>
    <row r="54" spans="1:8" x14ac:dyDescent="0.3">
      <c r="A54" s="118"/>
      <c r="B54" s="109"/>
      <c r="C54" s="109" t="s">
        <v>121</v>
      </c>
      <c r="D54" s="124">
        <v>3</v>
      </c>
      <c r="E54" s="130">
        <f>D54*100/D78</f>
        <v>2.8301886792452828</v>
      </c>
      <c r="F54" s="131">
        <f>'ผด.02 ยุทศาสตร์ 4'!D73</f>
        <v>2914599</v>
      </c>
      <c r="G54" s="132">
        <f>F54*100/F78</f>
        <v>6.2983872916108501</v>
      </c>
      <c r="H54" s="124"/>
    </row>
    <row r="55" spans="1:8" x14ac:dyDescent="0.3">
      <c r="A55" s="118"/>
      <c r="B55" s="109"/>
      <c r="C55" s="109" t="s">
        <v>142</v>
      </c>
      <c r="D55" s="124">
        <v>2</v>
      </c>
      <c r="E55" s="130">
        <f>D55*100/D78</f>
        <v>1.8867924528301887</v>
      </c>
      <c r="F55" s="131">
        <f>'ผด.02 ยุทศาสตร์ 4'!D81</f>
        <v>2410720</v>
      </c>
      <c r="G55" s="132">
        <f>F55*100/F78</f>
        <v>5.2095153438370456</v>
      </c>
      <c r="H55" s="124"/>
    </row>
    <row r="56" spans="1:8" x14ac:dyDescent="0.3">
      <c r="A56" s="118"/>
      <c r="B56" s="109"/>
      <c r="C56" s="109" t="s">
        <v>149</v>
      </c>
      <c r="D56" s="124">
        <v>7</v>
      </c>
      <c r="E56" s="130">
        <f>D56*100/D78</f>
        <v>6.6037735849056602</v>
      </c>
      <c r="F56" s="131">
        <f>'ผด.02 ยุทศาสตร์ 4'!D109</f>
        <v>1745600</v>
      </c>
      <c r="G56" s="132">
        <f>F56*100/F78</f>
        <v>3.7722049778497491</v>
      </c>
      <c r="H56" s="124"/>
    </row>
    <row r="57" spans="1:8" x14ac:dyDescent="0.3">
      <c r="A57" s="118"/>
      <c r="B57" s="109"/>
      <c r="C57" s="109" t="s">
        <v>220</v>
      </c>
      <c r="D57" s="124">
        <v>3</v>
      </c>
      <c r="E57" s="130">
        <f>D57*100/D78</f>
        <v>2.8301886792452828</v>
      </c>
      <c r="F57" s="131">
        <f>'ผด.02 ยุทศาสตร์ 4'!D126</f>
        <v>2213300</v>
      </c>
      <c r="G57" s="132">
        <f>F57*100/F78</f>
        <v>4.7828948656478287</v>
      </c>
      <c r="H57" s="124"/>
    </row>
    <row r="58" spans="1:8" x14ac:dyDescent="0.3">
      <c r="A58" s="118" t="s">
        <v>46</v>
      </c>
      <c r="B58" s="109" t="s">
        <v>50</v>
      </c>
      <c r="D58" s="124"/>
      <c r="E58" s="130"/>
      <c r="F58" s="131"/>
      <c r="G58" s="132"/>
      <c r="H58" s="124"/>
    </row>
    <row r="59" spans="1:8" x14ac:dyDescent="0.3">
      <c r="A59" s="118"/>
      <c r="B59" s="109"/>
      <c r="C59" s="109" t="s">
        <v>223</v>
      </c>
      <c r="D59" s="124">
        <v>2</v>
      </c>
      <c r="E59" s="130">
        <f>D59*100/D78</f>
        <v>1.8867924528301887</v>
      </c>
      <c r="F59" s="131">
        <f>'ผด.02 ยุทศาสตร์ 4'!D134</f>
        <v>65000</v>
      </c>
      <c r="G59" s="132">
        <f>F59*100/F78</f>
        <v>0.14046363632002387</v>
      </c>
      <c r="H59" s="124"/>
    </row>
    <row r="60" spans="1:8" x14ac:dyDescent="0.3">
      <c r="A60" s="118"/>
      <c r="B60" s="109"/>
      <c r="C60" s="109" t="s">
        <v>220</v>
      </c>
      <c r="D60" s="124">
        <v>4</v>
      </c>
      <c r="E60" s="130">
        <f>D60*100/D78</f>
        <v>3.7735849056603774</v>
      </c>
      <c r="F60" s="131">
        <f>'ผด.02 ยุทศาสตร์ 4'!D158</f>
        <v>35000</v>
      </c>
      <c r="G60" s="132">
        <f>F60*100/F78</f>
        <v>7.5634265710782092E-2</v>
      </c>
      <c r="H60" s="124"/>
    </row>
    <row r="61" spans="1:8" x14ac:dyDescent="0.3">
      <c r="A61" s="118" t="s">
        <v>47</v>
      </c>
      <c r="B61" s="109" t="s">
        <v>51</v>
      </c>
      <c r="D61" s="124"/>
      <c r="E61" s="130"/>
      <c r="F61" s="131"/>
      <c r="G61" s="132"/>
      <c r="H61" s="125"/>
    </row>
    <row r="62" spans="1:8" x14ac:dyDescent="0.3">
      <c r="A62" s="118"/>
      <c r="B62" s="109"/>
      <c r="C62" s="109" t="s">
        <v>223</v>
      </c>
      <c r="D62" s="124">
        <v>1</v>
      </c>
      <c r="E62" s="130">
        <f>D62*100/D78</f>
        <v>0.94339622641509435</v>
      </c>
      <c r="F62" s="131">
        <f>'ผด.02 ยุทศาสตร์ 4'!D175</f>
        <v>10000</v>
      </c>
      <c r="G62" s="132">
        <f>F62*100/F78</f>
        <v>2.1609790203080598E-2</v>
      </c>
      <c r="H62" s="125"/>
    </row>
    <row r="63" spans="1:8" x14ac:dyDescent="0.3">
      <c r="A63" s="118" t="s">
        <v>48</v>
      </c>
      <c r="B63" s="109" t="s">
        <v>52</v>
      </c>
      <c r="D63" s="124"/>
      <c r="E63" s="130"/>
      <c r="F63" s="131"/>
      <c r="G63" s="132"/>
      <c r="H63" s="125"/>
    </row>
    <row r="64" spans="1:8" x14ac:dyDescent="0.3">
      <c r="A64" s="118"/>
      <c r="B64" s="110"/>
      <c r="C64" s="109" t="s">
        <v>223</v>
      </c>
      <c r="D64" s="124">
        <v>3</v>
      </c>
      <c r="E64" s="134">
        <f>D64*100/D78</f>
        <v>2.8301886792452828</v>
      </c>
      <c r="F64" s="131">
        <f>'ผด.02 ยุทศาสตร์ 4'!D200</f>
        <v>45000</v>
      </c>
      <c r="G64" s="132">
        <f>F64*100/F78</f>
        <v>9.724405591386269E-2</v>
      </c>
      <c r="H64" s="125"/>
    </row>
    <row r="65" spans="1:8" s="2" customFormat="1" x14ac:dyDescent="0.3">
      <c r="A65" s="164" t="s">
        <v>33</v>
      </c>
      <c r="B65" s="165"/>
      <c r="C65" s="166"/>
      <c r="D65" s="136">
        <f>SUM(D50:D64)</f>
        <v>42</v>
      </c>
      <c r="E65" s="151">
        <f>D65*100/D78</f>
        <v>39.622641509433961</v>
      </c>
      <c r="F65" s="138">
        <f>SUM(F50:F64)</f>
        <v>22710932</v>
      </c>
      <c r="G65" s="160">
        <f>F65*100/F78</f>
        <v>49.077847583642964</v>
      </c>
      <c r="H65" s="127"/>
    </row>
    <row r="66" spans="1:8" x14ac:dyDescent="0.3">
      <c r="E66" s="152"/>
      <c r="G66" s="142"/>
    </row>
    <row r="67" spans="1:8" x14ac:dyDescent="0.3">
      <c r="E67" s="154"/>
      <c r="G67" s="142"/>
    </row>
    <row r="68" spans="1:8" x14ac:dyDescent="0.3">
      <c r="E68" s="154"/>
      <c r="G68" s="142"/>
    </row>
    <row r="69" spans="1:8" x14ac:dyDescent="0.3">
      <c r="E69" s="154"/>
      <c r="G69" s="142"/>
    </row>
    <row r="70" spans="1:8" x14ac:dyDescent="0.3">
      <c r="A70" s="111" t="s">
        <v>56</v>
      </c>
      <c r="B70" s="112"/>
      <c r="C70" s="113"/>
      <c r="D70" s="114"/>
      <c r="E70" s="130"/>
      <c r="F70" s="116"/>
      <c r="G70" s="132"/>
      <c r="H70" s="114"/>
    </row>
    <row r="71" spans="1:8" x14ac:dyDescent="0.3">
      <c r="A71" s="118" t="s">
        <v>54</v>
      </c>
      <c r="B71" s="33" t="s">
        <v>57</v>
      </c>
      <c r="D71" s="157">
        <v>0</v>
      </c>
      <c r="E71" s="158">
        <f>D71*100/D78</f>
        <v>0</v>
      </c>
      <c r="F71" s="131">
        <v>0</v>
      </c>
      <c r="G71" s="132">
        <f>F71*100/F78</f>
        <v>0</v>
      </c>
      <c r="H71" s="124" t="s">
        <v>7</v>
      </c>
    </row>
    <row r="72" spans="1:8" x14ac:dyDescent="0.3">
      <c r="A72" s="118" t="s">
        <v>55</v>
      </c>
      <c r="B72" s="109" t="s">
        <v>58</v>
      </c>
      <c r="D72" s="157">
        <v>0</v>
      </c>
      <c r="E72" s="159">
        <f>D72*100/D78</f>
        <v>0</v>
      </c>
      <c r="F72" s="131">
        <v>0</v>
      </c>
      <c r="G72" s="132">
        <f>F72*100/F78</f>
        <v>0</v>
      </c>
      <c r="H72" s="124"/>
    </row>
    <row r="73" spans="1:8" s="2" customFormat="1" x14ac:dyDescent="0.3">
      <c r="A73" s="164" t="s">
        <v>34</v>
      </c>
      <c r="B73" s="165"/>
      <c r="C73" s="200"/>
      <c r="D73" s="136">
        <f>SUM(D71:D72)</f>
        <v>0</v>
      </c>
      <c r="E73" s="151">
        <f>D73*100/D78</f>
        <v>0</v>
      </c>
      <c r="F73" s="138">
        <f>SUM(F71:F72)</f>
        <v>0</v>
      </c>
      <c r="G73" s="160">
        <f>F73*100/F78</f>
        <v>0</v>
      </c>
      <c r="H73" s="127"/>
    </row>
    <row r="74" spans="1:8" x14ac:dyDescent="0.3">
      <c r="A74" s="111" t="s">
        <v>59</v>
      </c>
      <c r="B74" s="112"/>
      <c r="C74" s="113"/>
      <c r="D74" s="114"/>
      <c r="E74" s="153"/>
      <c r="F74" s="116"/>
      <c r="G74" s="132"/>
      <c r="H74" s="114"/>
    </row>
    <row r="75" spans="1:8" x14ac:dyDescent="0.3">
      <c r="A75" s="118" t="s">
        <v>53</v>
      </c>
      <c r="B75" s="110"/>
      <c r="C75" s="109" t="s">
        <v>60</v>
      </c>
      <c r="D75" s="124">
        <v>1</v>
      </c>
      <c r="E75" s="130">
        <f>D75*100/D78</f>
        <v>0.94339622641509435</v>
      </c>
      <c r="F75" s="131">
        <f>'ผด.02 ยุทศาสตร์ 6'!D10</f>
        <v>250000</v>
      </c>
      <c r="G75" s="132">
        <f>F75*100/F78</f>
        <v>0.54024475507701486</v>
      </c>
      <c r="H75" s="124" t="s">
        <v>7</v>
      </c>
    </row>
    <row r="76" spans="1:8" x14ac:dyDescent="0.3">
      <c r="A76" s="118"/>
      <c r="B76" s="110"/>
      <c r="C76" s="109" t="s">
        <v>223</v>
      </c>
      <c r="D76" s="124"/>
      <c r="E76" s="134"/>
      <c r="F76" s="131"/>
      <c r="G76" s="132"/>
      <c r="H76" s="124"/>
    </row>
    <row r="77" spans="1:8" s="2" customFormat="1" ht="19.5" thickBot="1" x14ac:dyDescent="0.35">
      <c r="A77" s="197" t="s">
        <v>35</v>
      </c>
      <c r="B77" s="198"/>
      <c r="C77" s="199"/>
      <c r="D77" s="143">
        <f>SUM(D75:D76)</f>
        <v>1</v>
      </c>
      <c r="E77" s="153">
        <f>D77*100/D78</f>
        <v>0.94339622641509435</v>
      </c>
      <c r="F77" s="144">
        <f>SUM(F75:F76)</f>
        <v>250000</v>
      </c>
      <c r="G77" s="161">
        <f>F77*100/F78</f>
        <v>0.54024475507701486</v>
      </c>
      <c r="H77" s="128"/>
    </row>
    <row r="78" spans="1:8" s="5" customFormat="1" ht="20.25" thickTop="1" thickBot="1" x14ac:dyDescent="0.35">
      <c r="A78" s="194" t="s">
        <v>61</v>
      </c>
      <c r="B78" s="195"/>
      <c r="C78" s="196"/>
      <c r="D78" s="145">
        <f>SUM(D30+D40+D46+D65+D73+D77)</f>
        <v>106</v>
      </c>
      <c r="E78" s="155">
        <f>D78*100/D78</f>
        <v>100</v>
      </c>
      <c r="F78" s="146">
        <f>SUM(F30+F40+F46+F65+F73+F77)</f>
        <v>46275322</v>
      </c>
      <c r="G78" s="162">
        <f>F78*100/F78</f>
        <v>100</v>
      </c>
      <c r="H78" s="129"/>
    </row>
    <row r="79" spans="1:8" ht="19.5" thickTop="1" x14ac:dyDescent="0.3"/>
  </sheetData>
  <mergeCells count="16">
    <mergeCell ref="A78:C78"/>
    <mergeCell ref="A77:C77"/>
    <mergeCell ref="A65:C65"/>
    <mergeCell ref="A73:C73"/>
    <mergeCell ref="A46:C46"/>
    <mergeCell ref="A40:C40"/>
    <mergeCell ref="H4:H6"/>
    <mergeCell ref="A30:C30"/>
    <mergeCell ref="A1:H1"/>
    <mergeCell ref="A2:H2"/>
    <mergeCell ref="A3:H3"/>
    <mergeCell ref="D4:D6"/>
    <mergeCell ref="E4:E6"/>
    <mergeCell ref="A4:C6"/>
    <mergeCell ref="F4:F6"/>
    <mergeCell ref="G4:G6"/>
  </mergeCells>
  <printOptions horizontalCentered="1"/>
  <pageMargins left="0.39370078740157483" right="0.19685039370078741" top="0.59055118110236227" bottom="0.39370078740157483" header="0.19685039370078741" footer="0.19685039370078741"/>
  <pageSetup paperSize="9" firstPageNumber="8" orientation="landscape" useFirstPageNumber="1" r:id="rId1"/>
  <headerFooter scaleWithDoc="0" alignWithMargins="0">
    <oddFooter>&amp;C&amp;"TH SarabunPSK,ธรรมดา"&amp;14&amp;P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30"/>
  <sheetViews>
    <sheetView workbookViewId="0">
      <selection activeCell="M326" sqref="M326"/>
    </sheetView>
  </sheetViews>
  <sheetFormatPr defaultRowHeight="18.75" x14ac:dyDescent="0.2"/>
  <cols>
    <col min="1" max="1" width="3.625" style="22" customWidth="1"/>
    <col min="2" max="3" width="25.625" style="23" customWidth="1"/>
    <col min="4" max="4" width="10.625" style="24" customWidth="1"/>
    <col min="5" max="5" width="22.625" style="23" customWidth="1"/>
    <col min="6" max="6" width="10.625" style="25" customWidth="1"/>
    <col min="7" max="9" width="2.625" style="14" customWidth="1"/>
    <col min="10" max="10" width="2.625" style="26" customWidth="1"/>
    <col min="11" max="18" width="2.625" style="14" customWidth="1"/>
    <col min="19" max="19" width="9" style="14"/>
    <col min="20" max="20" width="10.625" style="15" customWidth="1"/>
    <col min="21" max="21" width="9" style="15"/>
    <col min="22" max="16384" width="9" style="14"/>
  </cols>
  <sheetData>
    <row r="1" spans="1:21" s="4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T1" s="6"/>
      <c r="U1" s="6"/>
    </row>
    <row r="2" spans="1:21" s="4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T2" s="6"/>
      <c r="U2" s="6"/>
    </row>
    <row r="3" spans="1:21" s="4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T3" s="6"/>
      <c r="U3" s="6"/>
    </row>
    <row r="4" spans="1:21" s="33" customFormat="1" x14ac:dyDescent="0.2">
      <c r="A4" s="29" t="s">
        <v>83</v>
      </c>
      <c r="B4" s="30"/>
      <c r="C4" s="30"/>
      <c r="D4" s="31"/>
      <c r="E4" s="30"/>
      <c r="F4" s="32"/>
      <c r="J4" s="34"/>
      <c r="T4" s="35"/>
      <c r="U4" s="35"/>
    </row>
    <row r="5" spans="1:21" s="33" customFormat="1" x14ac:dyDescent="0.2">
      <c r="A5" s="29" t="s">
        <v>84</v>
      </c>
      <c r="B5" s="30"/>
      <c r="C5" s="30"/>
      <c r="D5" s="31"/>
      <c r="E5" s="30"/>
      <c r="F5" s="32"/>
      <c r="J5" s="34"/>
      <c r="O5" s="33" t="s">
        <v>82</v>
      </c>
      <c r="T5" s="35"/>
      <c r="U5" s="35"/>
    </row>
    <row r="6" spans="1:21" s="33" customFormat="1" x14ac:dyDescent="0.2">
      <c r="A6" s="29"/>
      <c r="B6" s="30" t="s">
        <v>121</v>
      </c>
      <c r="C6" s="30"/>
      <c r="D6" s="31"/>
      <c r="E6" s="30"/>
      <c r="F6" s="32"/>
      <c r="J6" s="34"/>
      <c r="T6" s="35"/>
      <c r="U6" s="35"/>
    </row>
    <row r="7" spans="1:21" s="12" customFormat="1" x14ac:dyDescent="0.2">
      <c r="A7" s="207" t="s">
        <v>63</v>
      </c>
      <c r="B7" s="167" t="s">
        <v>64</v>
      </c>
      <c r="C7" s="203" t="s">
        <v>65</v>
      </c>
      <c r="D7" s="205" t="s">
        <v>66</v>
      </c>
      <c r="E7" s="206" t="s">
        <v>67</v>
      </c>
      <c r="F7" s="206" t="s">
        <v>6</v>
      </c>
      <c r="G7" s="201" t="s">
        <v>80</v>
      </c>
      <c r="H7" s="201"/>
      <c r="I7" s="201"/>
      <c r="J7" s="201" t="s">
        <v>308</v>
      </c>
      <c r="K7" s="201"/>
      <c r="L7" s="201"/>
      <c r="M7" s="201"/>
      <c r="N7" s="201"/>
      <c r="O7" s="201"/>
      <c r="P7" s="201"/>
      <c r="Q7" s="201"/>
      <c r="R7" s="201"/>
      <c r="T7" s="13"/>
      <c r="U7" s="13"/>
    </row>
    <row r="8" spans="1:21" s="4" customFormat="1" ht="24" x14ac:dyDescent="0.2">
      <c r="A8" s="208"/>
      <c r="B8" s="202"/>
      <c r="C8" s="204"/>
      <c r="D8" s="205"/>
      <c r="E8" s="206"/>
      <c r="F8" s="206"/>
      <c r="G8" s="28" t="s">
        <v>68</v>
      </c>
      <c r="H8" s="28" t="s">
        <v>69</v>
      </c>
      <c r="I8" s="28" t="s">
        <v>70</v>
      </c>
      <c r="J8" s="28" t="s">
        <v>73</v>
      </c>
      <c r="K8" s="28" t="s">
        <v>71</v>
      </c>
      <c r="L8" s="28" t="s">
        <v>72</v>
      </c>
      <c r="M8" s="28" t="s">
        <v>74</v>
      </c>
      <c r="N8" s="28" t="s">
        <v>75</v>
      </c>
      <c r="O8" s="28" t="s">
        <v>76</v>
      </c>
      <c r="P8" s="28" t="s">
        <v>77</v>
      </c>
      <c r="Q8" s="28" t="s">
        <v>78</v>
      </c>
      <c r="R8" s="28" t="s">
        <v>79</v>
      </c>
      <c r="T8" s="6"/>
      <c r="U8" s="6"/>
    </row>
    <row r="9" spans="1:21" s="41" customFormat="1" ht="112.5" x14ac:dyDescent="0.2">
      <c r="A9" s="37">
        <v>1</v>
      </c>
      <c r="B9" s="38" t="s">
        <v>122</v>
      </c>
      <c r="C9" s="36" t="s">
        <v>126</v>
      </c>
      <c r="D9" s="39">
        <v>241400</v>
      </c>
      <c r="E9" s="38" t="s">
        <v>123</v>
      </c>
      <c r="F9" s="38" t="s">
        <v>85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T9" s="42"/>
      <c r="U9" s="42"/>
    </row>
    <row r="10" spans="1:21" s="4" customFormat="1" ht="56.25" x14ac:dyDescent="0.2">
      <c r="A10" s="37">
        <v>2</v>
      </c>
      <c r="B10" s="38" t="s">
        <v>125</v>
      </c>
      <c r="C10" s="36" t="s">
        <v>124</v>
      </c>
      <c r="D10" s="39">
        <v>50000</v>
      </c>
      <c r="E10" s="38" t="s">
        <v>123</v>
      </c>
      <c r="F10" s="38" t="s">
        <v>85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T10" s="6"/>
      <c r="U10" s="6"/>
    </row>
    <row r="11" spans="1:21" s="4" customFormat="1" ht="56.25" x14ac:dyDescent="0.2">
      <c r="A11" s="37">
        <v>3</v>
      </c>
      <c r="B11" s="38" t="s">
        <v>128</v>
      </c>
      <c r="C11" s="36" t="s">
        <v>127</v>
      </c>
      <c r="D11" s="39">
        <v>3000</v>
      </c>
      <c r="E11" s="38" t="s">
        <v>123</v>
      </c>
      <c r="F11" s="38" t="s">
        <v>85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T11" s="6"/>
      <c r="U11" s="6"/>
    </row>
    <row r="12" spans="1:21" s="4" customFormat="1" ht="56.25" x14ac:dyDescent="0.2">
      <c r="A12" s="37">
        <v>4</v>
      </c>
      <c r="B12" s="38" t="s">
        <v>88</v>
      </c>
      <c r="C12" s="36" t="s">
        <v>131</v>
      </c>
      <c r="D12" s="39">
        <v>5000</v>
      </c>
      <c r="E12" s="38" t="s">
        <v>123</v>
      </c>
      <c r="F12" s="38" t="s">
        <v>85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T12" s="6"/>
      <c r="U12" s="6"/>
    </row>
    <row r="13" spans="1:21" s="4" customFormat="1" ht="56.25" x14ac:dyDescent="0.2">
      <c r="A13" s="37">
        <v>5</v>
      </c>
      <c r="B13" s="38" t="s">
        <v>86</v>
      </c>
      <c r="C13" s="36" t="s">
        <v>132</v>
      </c>
      <c r="D13" s="39">
        <v>50000</v>
      </c>
      <c r="E13" s="38" t="s">
        <v>123</v>
      </c>
      <c r="F13" s="38" t="s">
        <v>85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T13" s="6"/>
      <c r="U13" s="6"/>
    </row>
    <row r="14" spans="1:21" s="33" customFormat="1" x14ac:dyDescent="0.2">
      <c r="A14" s="29" t="s">
        <v>83</v>
      </c>
      <c r="B14" s="30"/>
      <c r="C14" s="30"/>
      <c r="D14" s="31"/>
      <c r="E14" s="30"/>
      <c r="F14" s="32"/>
      <c r="J14" s="34"/>
      <c r="T14" s="35"/>
      <c r="U14" s="35"/>
    </row>
    <row r="15" spans="1:21" s="33" customFormat="1" x14ac:dyDescent="0.2">
      <c r="A15" s="29" t="s">
        <v>84</v>
      </c>
      <c r="B15" s="30"/>
      <c r="C15" s="30"/>
      <c r="D15" s="31"/>
      <c r="E15" s="30"/>
      <c r="F15" s="32"/>
      <c r="J15" s="34"/>
      <c r="O15" s="33" t="s">
        <v>82</v>
      </c>
      <c r="T15" s="35"/>
      <c r="U15" s="35"/>
    </row>
    <row r="16" spans="1:21" s="33" customFormat="1" x14ac:dyDescent="0.2">
      <c r="A16" s="29"/>
      <c r="B16" s="30" t="s">
        <v>121</v>
      </c>
      <c r="C16" s="30"/>
      <c r="D16" s="31"/>
      <c r="E16" s="30"/>
      <c r="F16" s="32"/>
      <c r="J16" s="34"/>
      <c r="T16" s="35"/>
      <c r="U16" s="35"/>
    </row>
    <row r="17" spans="1:21" s="12" customFormat="1" x14ac:dyDescent="0.2">
      <c r="A17" s="207" t="s">
        <v>63</v>
      </c>
      <c r="B17" s="167" t="s">
        <v>64</v>
      </c>
      <c r="C17" s="203" t="s">
        <v>65</v>
      </c>
      <c r="D17" s="205" t="s">
        <v>66</v>
      </c>
      <c r="E17" s="206" t="s">
        <v>67</v>
      </c>
      <c r="F17" s="206" t="s">
        <v>6</v>
      </c>
      <c r="G17" s="201" t="s">
        <v>80</v>
      </c>
      <c r="H17" s="201"/>
      <c r="I17" s="201"/>
      <c r="J17" s="201" t="s">
        <v>308</v>
      </c>
      <c r="K17" s="201"/>
      <c r="L17" s="201"/>
      <c r="M17" s="201"/>
      <c r="N17" s="201"/>
      <c r="O17" s="201"/>
      <c r="P17" s="201"/>
      <c r="Q17" s="201"/>
      <c r="R17" s="201"/>
      <c r="T17" s="13"/>
      <c r="U17" s="13"/>
    </row>
    <row r="18" spans="1:21" s="4" customFormat="1" ht="24" x14ac:dyDescent="0.2">
      <c r="A18" s="208"/>
      <c r="B18" s="202"/>
      <c r="C18" s="204"/>
      <c r="D18" s="205"/>
      <c r="E18" s="206"/>
      <c r="F18" s="206"/>
      <c r="G18" s="28" t="s">
        <v>68</v>
      </c>
      <c r="H18" s="28" t="s">
        <v>69</v>
      </c>
      <c r="I18" s="28" t="s">
        <v>70</v>
      </c>
      <c r="J18" s="28" t="s">
        <v>73</v>
      </c>
      <c r="K18" s="28" t="s">
        <v>71</v>
      </c>
      <c r="L18" s="28" t="s">
        <v>72</v>
      </c>
      <c r="M18" s="28" t="s">
        <v>74</v>
      </c>
      <c r="N18" s="28" t="s">
        <v>75</v>
      </c>
      <c r="O18" s="28" t="s">
        <v>76</v>
      </c>
      <c r="P18" s="28" t="s">
        <v>77</v>
      </c>
      <c r="Q18" s="28" t="s">
        <v>78</v>
      </c>
      <c r="R18" s="28" t="s">
        <v>79</v>
      </c>
      <c r="T18" s="6"/>
      <c r="U18" s="6"/>
    </row>
    <row r="19" spans="1:21" s="4" customFormat="1" ht="187.5" x14ac:dyDescent="0.2">
      <c r="A19" s="37">
        <v>6</v>
      </c>
      <c r="B19" s="38" t="s">
        <v>129</v>
      </c>
      <c r="C19" s="36" t="s">
        <v>133</v>
      </c>
      <c r="D19" s="39">
        <v>71190</v>
      </c>
      <c r="E19" s="38" t="s">
        <v>123</v>
      </c>
      <c r="F19" s="38" t="s">
        <v>85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T19" s="6"/>
      <c r="U19" s="6"/>
    </row>
    <row r="20" spans="1:21" s="4" customFormat="1" ht="93.75" x14ac:dyDescent="0.2">
      <c r="A20" s="37">
        <v>7</v>
      </c>
      <c r="B20" s="38" t="s">
        <v>130</v>
      </c>
      <c r="C20" s="36" t="s">
        <v>134</v>
      </c>
      <c r="D20" s="39">
        <v>695800</v>
      </c>
      <c r="E20" s="38" t="s">
        <v>123</v>
      </c>
      <c r="F20" s="38" t="s">
        <v>85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T20" s="6"/>
      <c r="U20" s="6"/>
    </row>
    <row r="21" spans="1:21" s="4" customFormat="1" ht="56.25" x14ac:dyDescent="0.2">
      <c r="A21" s="37">
        <v>8</v>
      </c>
      <c r="B21" s="38" t="s">
        <v>87</v>
      </c>
      <c r="C21" s="36" t="s">
        <v>135</v>
      </c>
      <c r="D21" s="39">
        <v>3000</v>
      </c>
      <c r="E21" s="38" t="s">
        <v>123</v>
      </c>
      <c r="F21" s="38" t="s">
        <v>85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T21" s="6"/>
      <c r="U21" s="6"/>
    </row>
    <row r="22" spans="1:21" s="33" customFormat="1" x14ac:dyDescent="0.2">
      <c r="A22" s="29" t="s">
        <v>83</v>
      </c>
      <c r="B22" s="30"/>
      <c r="C22" s="30"/>
      <c r="D22" s="31"/>
      <c r="E22" s="30"/>
      <c r="F22" s="32"/>
      <c r="J22" s="34"/>
      <c r="T22" s="35"/>
      <c r="U22" s="35"/>
    </row>
    <row r="23" spans="1:21" s="33" customFormat="1" x14ac:dyDescent="0.2">
      <c r="A23" s="29" t="s">
        <v>84</v>
      </c>
      <c r="B23" s="30"/>
      <c r="C23" s="30"/>
      <c r="D23" s="31"/>
      <c r="E23" s="30"/>
      <c r="F23" s="32"/>
      <c r="J23" s="34"/>
      <c r="O23" s="33" t="s">
        <v>82</v>
      </c>
      <c r="T23" s="35"/>
      <c r="U23" s="35"/>
    </row>
    <row r="24" spans="1:21" s="33" customFormat="1" x14ac:dyDescent="0.2">
      <c r="A24" s="29"/>
      <c r="B24" s="30" t="s">
        <v>121</v>
      </c>
      <c r="C24" s="30"/>
      <c r="D24" s="31"/>
      <c r="E24" s="30"/>
      <c r="F24" s="32"/>
      <c r="J24" s="34"/>
      <c r="T24" s="35"/>
      <c r="U24" s="35"/>
    </row>
    <row r="25" spans="1:21" s="12" customFormat="1" x14ac:dyDescent="0.2">
      <c r="A25" s="207" t="s">
        <v>63</v>
      </c>
      <c r="B25" s="167" t="s">
        <v>64</v>
      </c>
      <c r="C25" s="203" t="s">
        <v>65</v>
      </c>
      <c r="D25" s="205" t="s">
        <v>66</v>
      </c>
      <c r="E25" s="206" t="s">
        <v>67</v>
      </c>
      <c r="F25" s="206" t="s">
        <v>6</v>
      </c>
      <c r="G25" s="201" t="s">
        <v>80</v>
      </c>
      <c r="H25" s="201"/>
      <c r="I25" s="201"/>
      <c r="J25" s="201" t="s">
        <v>308</v>
      </c>
      <c r="K25" s="201"/>
      <c r="L25" s="201"/>
      <c r="M25" s="201"/>
      <c r="N25" s="201"/>
      <c r="O25" s="201"/>
      <c r="P25" s="201"/>
      <c r="Q25" s="201"/>
      <c r="R25" s="201"/>
      <c r="T25" s="13"/>
      <c r="U25" s="13"/>
    </row>
    <row r="26" spans="1:21" s="4" customFormat="1" ht="24" x14ac:dyDescent="0.2">
      <c r="A26" s="208"/>
      <c r="B26" s="202"/>
      <c r="C26" s="204"/>
      <c r="D26" s="205"/>
      <c r="E26" s="206"/>
      <c r="F26" s="206"/>
      <c r="G26" s="28" t="s">
        <v>68</v>
      </c>
      <c r="H26" s="28" t="s">
        <v>69</v>
      </c>
      <c r="I26" s="28" t="s">
        <v>70</v>
      </c>
      <c r="J26" s="28" t="s">
        <v>73</v>
      </c>
      <c r="K26" s="28" t="s">
        <v>71</v>
      </c>
      <c r="L26" s="28" t="s">
        <v>72</v>
      </c>
      <c r="M26" s="28" t="s">
        <v>74</v>
      </c>
      <c r="N26" s="28" t="s">
        <v>75</v>
      </c>
      <c r="O26" s="28" t="s">
        <v>76</v>
      </c>
      <c r="P26" s="28" t="s">
        <v>77</v>
      </c>
      <c r="Q26" s="28" t="s">
        <v>78</v>
      </c>
      <c r="R26" s="28" t="s">
        <v>79</v>
      </c>
      <c r="T26" s="6"/>
      <c r="U26" s="6"/>
    </row>
    <row r="27" spans="1:21" s="4" customFormat="1" ht="93.75" x14ac:dyDescent="0.2">
      <c r="A27" s="37">
        <v>9</v>
      </c>
      <c r="B27" s="38" t="s">
        <v>136</v>
      </c>
      <c r="C27" s="36" t="s">
        <v>138</v>
      </c>
      <c r="D27" s="39">
        <v>20000</v>
      </c>
      <c r="E27" s="38" t="s">
        <v>137</v>
      </c>
      <c r="F27" s="38" t="s">
        <v>85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T27" s="6"/>
      <c r="U27" s="6"/>
    </row>
    <row r="28" spans="1:21" s="4" customFormat="1" ht="112.5" x14ac:dyDescent="0.2">
      <c r="A28" s="37">
        <v>10</v>
      </c>
      <c r="B28" s="38" t="s">
        <v>227</v>
      </c>
      <c r="C28" s="36" t="s">
        <v>199</v>
      </c>
      <c r="D28" s="39">
        <v>312000</v>
      </c>
      <c r="E28" s="38" t="s">
        <v>139</v>
      </c>
      <c r="F28" s="38" t="s">
        <v>85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T28" s="6"/>
      <c r="U28" s="6"/>
    </row>
    <row r="29" spans="1:21" s="4" customFormat="1" ht="93.75" x14ac:dyDescent="0.2">
      <c r="A29" s="47">
        <v>11</v>
      </c>
      <c r="B29" s="38" t="s">
        <v>228</v>
      </c>
      <c r="C29" s="59" t="s">
        <v>200</v>
      </c>
      <c r="D29" s="39">
        <v>312000</v>
      </c>
      <c r="E29" s="38" t="s">
        <v>140</v>
      </c>
      <c r="F29" s="38" t="s">
        <v>85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T29" s="6"/>
      <c r="U29" s="6"/>
    </row>
    <row r="30" spans="1:21" s="4" customFormat="1" x14ac:dyDescent="0.2">
      <c r="A30" s="43"/>
      <c r="B30" s="44"/>
      <c r="C30" s="44"/>
      <c r="D30" s="45"/>
      <c r="E30" s="44"/>
      <c r="F30" s="44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T30" s="6"/>
      <c r="U30" s="6"/>
    </row>
    <row r="31" spans="1:21" s="4" customFormat="1" x14ac:dyDescent="0.2">
      <c r="A31" s="43"/>
      <c r="B31" s="44"/>
      <c r="C31" s="44"/>
      <c r="D31" s="45"/>
      <c r="E31" s="44"/>
      <c r="F31" s="44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T31" s="6"/>
      <c r="U31" s="6"/>
    </row>
    <row r="32" spans="1:21" s="33" customFormat="1" x14ac:dyDescent="0.2">
      <c r="A32" s="29" t="s">
        <v>83</v>
      </c>
      <c r="B32" s="30"/>
      <c r="C32" s="30"/>
      <c r="D32" s="31"/>
      <c r="E32" s="30"/>
      <c r="F32" s="32"/>
      <c r="J32" s="34"/>
      <c r="T32" s="35"/>
      <c r="U32" s="35"/>
    </row>
    <row r="33" spans="1:21" s="33" customFormat="1" x14ac:dyDescent="0.2">
      <c r="A33" s="29" t="s">
        <v>84</v>
      </c>
      <c r="B33" s="30"/>
      <c r="C33" s="30"/>
      <c r="D33" s="31"/>
      <c r="E33" s="30"/>
      <c r="F33" s="32"/>
      <c r="J33" s="34"/>
      <c r="O33" s="33" t="s">
        <v>82</v>
      </c>
      <c r="T33" s="35"/>
      <c r="U33" s="35"/>
    </row>
    <row r="34" spans="1:21" s="33" customFormat="1" x14ac:dyDescent="0.2">
      <c r="A34" s="29"/>
      <c r="B34" s="30" t="s">
        <v>121</v>
      </c>
      <c r="C34" s="30"/>
      <c r="D34" s="31"/>
      <c r="E34" s="30"/>
      <c r="F34" s="32"/>
      <c r="J34" s="34"/>
      <c r="T34" s="35"/>
      <c r="U34" s="35"/>
    </row>
    <row r="35" spans="1:21" s="12" customFormat="1" x14ac:dyDescent="0.2">
      <c r="A35" s="207" t="s">
        <v>63</v>
      </c>
      <c r="B35" s="167" t="s">
        <v>64</v>
      </c>
      <c r="C35" s="203" t="s">
        <v>65</v>
      </c>
      <c r="D35" s="205" t="s">
        <v>66</v>
      </c>
      <c r="E35" s="206" t="s">
        <v>67</v>
      </c>
      <c r="F35" s="206" t="s">
        <v>6</v>
      </c>
      <c r="G35" s="201" t="s">
        <v>80</v>
      </c>
      <c r="H35" s="201"/>
      <c r="I35" s="201"/>
      <c r="J35" s="201" t="s">
        <v>308</v>
      </c>
      <c r="K35" s="201"/>
      <c r="L35" s="201"/>
      <c r="M35" s="201"/>
      <c r="N35" s="201"/>
      <c r="O35" s="201"/>
      <c r="P35" s="201"/>
      <c r="Q35" s="201"/>
      <c r="R35" s="201"/>
      <c r="T35" s="13"/>
      <c r="U35" s="13"/>
    </row>
    <row r="36" spans="1:21" s="4" customFormat="1" ht="24" x14ac:dyDescent="0.2">
      <c r="A36" s="208"/>
      <c r="B36" s="202"/>
      <c r="C36" s="204"/>
      <c r="D36" s="205"/>
      <c r="E36" s="206"/>
      <c r="F36" s="206"/>
      <c r="G36" s="28" t="s">
        <v>68</v>
      </c>
      <c r="H36" s="28" t="s">
        <v>69</v>
      </c>
      <c r="I36" s="28" t="s">
        <v>70</v>
      </c>
      <c r="J36" s="28" t="s">
        <v>73</v>
      </c>
      <c r="K36" s="28" t="s">
        <v>71</v>
      </c>
      <c r="L36" s="28" t="s">
        <v>72</v>
      </c>
      <c r="M36" s="28" t="s">
        <v>74</v>
      </c>
      <c r="N36" s="28" t="s">
        <v>75</v>
      </c>
      <c r="O36" s="28" t="s">
        <v>76</v>
      </c>
      <c r="P36" s="28" t="s">
        <v>77</v>
      </c>
      <c r="Q36" s="28" t="s">
        <v>78</v>
      </c>
      <c r="R36" s="28" t="s">
        <v>79</v>
      </c>
      <c r="T36" s="6"/>
      <c r="U36" s="6"/>
    </row>
    <row r="37" spans="1:21" s="4" customFormat="1" ht="75" x14ac:dyDescent="0.2">
      <c r="A37" s="37">
        <v>12</v>
      </c>
      <c r="B37" s="38" t="s">
        <v>229</v>
      </c>
      <c r="C37" s="36" t="s">
        <v>201</v>
      </c>
      <c r="D37" s="39">
        <v>468000</v>
      </c>
      <c r="E37" s="38" t="s">
        <v>141</v>
      </c>
      <c r="F37" s="38" t="s">
        <v>85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T37" s="6"/>
      <c r="U37" s="6"/>
    </row>
    <row r="38" spans="1:21" s="4" customFormat="1" ht="168.75" x14ac:dyDescent="0.2">
      <c r="A38" s="37">
        <v>13</v>
      </c>
      <c r="B38" s="38" t="s">
        <v>230</v>
      </c>
      <c r="C38" s="36" t="s">
        <v>202</v>
      </c>
      <c r="D38" s="39">
        <v>2240000</v>
      </c>
      <c r="E38" s="38" t="s">
        <v>203</v>
      </c>
      <c r="F38" s="38" t="s">
        <v>85</v>
      </c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U38" s="6"/>
    </row>
    <row r="39" spans="1:21" s="4" customFormat="1" ht="19.5" thickBot="1" x14ac:dyDescent="0.35">
      <c r="A39" s="43"/>
      <c r="B39" s="44"/>
      <c r="C39" s="44"/>
      <c r="D39" s="103">
        <f>SUM(D9+D10+D11+D13+D19+D20+D21+D27+D28+D29+D37+D38)</f>
        <v>4466390</v>
      </c>
      <c r="E39" s="44"/>
      <c r="F39" s="4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T39" s="6"/>
      <c r="U39" s="6"/>
    </row>
    <row r="40" spans="1:21" s="4" customFormat="1" ht="19.5" thickTop="1" x14ac:dyDescent="0.2">
      <c r="A40" s="43"/>
      <c r="B40" s="44"/>
      <c r="C40" s="44"/>
      <c r="D40" s="45"/>
      <c r="E40" s="44"/>
      <c r="F40" s="44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T40" s="6"/>
      <c r="U40" s="6"/>
    </row>
    <row r="41" spans="1:21" s="4" customFormat="1" x14ac:dyDescent="0.2">
      <c r="A41" s="43"/>
      <c r="B41" s="44"/>
      <c r="C41" s="44"/>
      <c r="D41" s="45"/>
      <c r="E41" s="44"/>
      <c r="F41" s="44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T41" s="6"/>
      <c r="U41" s="6"/>
    </row>
    <row r="42" spans="1:21" s="4" customFormat="1" x14ac:dyDescent="0.2">
      <c r="A42" s="43"/>
      <c r="B42" s="44"/>
      <c r="C42" s="44"/>
      <c r="D42" s="45"/>
      <c r="E42" s="44"/>
      <c r="F42" s="44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T42" s="6"/>
      <c r="U42" s="6"/>
    </row>
    <row r="43" spans="1:21" s="4" customFormat="1" x14ac:dyDescent="0.2">
      <c r="A43" s="43"/>
      <c r="B43" s="44"/>
      <c r="C43" s="44"/>
      <c r="D43" s="45"/>
      <c r="E43" s="44"/>
      <c r="F43" s="44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T43" s="6"/>
      <c r="U43" s="6"/>
    </row>
    <row r="44" spans="1:21" s="33" customFormat="1" x14ac:dyDescent="0.2">
      <c r="A44" s="29" t="s">
        <v>83</v>
      </c>
      <c r="B44" s="30"/>
      <c r="C44" s="30"/>
      <c r="D44" s="31"/>
      <c r="E44" s="30"/>
      <c r="F44" s="32"/>
      <c r="J44" s="34"/>
      <c r="T44" s="35"/>
      <c r="U44" s="35"/>
    </row>
    <row r="45" spans="1:21" s="33" customFormat="1" x14ac:dyDescent="0.2">
      <c r="A45" s="29" t="s">
        <v>143</v>
      </c>
      <c r="B45" s="30"/>
      <c r="C45" s="30"/>
      <c r="D45" s="31"/>
      <c r="E45" s="30"/>
      <c r="F45" s="32"/>
      <c r="J45" s="34"/>
      <c r="O45" s="33" t="s">
        <v>82</v>
      </c>
      <c r="T45" s="35"/>
      <c r="U45" s="35"/>
    </row>
    <row r="46" spans="1:21" s="33" customFormat="1" x14ac:dyDescent="0.2">
      <c r="A46" s="29"/>
      <c r="B46" s="30" t="s">
        <v>142</v>
      </c>
      <c r="C46" s="30"/>
      <c r="D46" s="31"/>
      <c r="E46" s="30"/>
      <c r="F46" s="32"/>
      <c r="J46" s="34"/>
      <c r="T46" s="35"/>
      <c r="U46" s="35"/>
    </row>
    <row r="47" spans="1:21" s="12" customFormat="1" x14ac:dyDescent="0.2">
      <c r="A47" s="207" t="s">
        <v>63</v>
      </c>
      <c r="B47" s="167" t="s">
        <v>64</v>
      </c>
      <c r="C47" s="203" t="s">
        <v>65</v>
      </c>
      <c r="D47" s="205" t="s">
        <v>66</v>
      </c>
      <c r="E47" s="206" t="s">
        <v>67</v>
      </c>
      <c r="F47" s="206" t="s">
        <v>6</v>
      </c>
      <c r="G47" s="201" t="s">
        <v>80</v>
      </c>
      <c r="H47" s="201"/>
      <c r="I47" s="201"/>
      <c r="J47" s="201" t="s">
        <v>308</v>
      </c>
      <c r="K47" s="201"/>
      <c r="L47" s="201"/>
      <c r="M47" s="201"/>
      <c r="N47" s="201"/>
      <c r="O47" s="201"/>
      <c r="P47" s="201"/>
      <c r="Q47" s="201"/>
      <c r="R47" s="201"/>
      <c r="T47" s="13"/>
      <c r="U47" s="13"/>
    </row>
    <row r="48" spans="1:21" s="4" customFormat="1" ht="24" x14ac:dyDescent="0.2">
      <c r="A48" s="208"/>
      <c r="B48" s="202"/>
      <c r="C48" s="204"/>
      <c r="D48" s="205"/>
      <c r="E48" s="206"/>
      <c r="F48" s="206"/>
      <c r="G48" s="28" t="s">
        <v>68</v>
      </c>
      <c r="H48" s="28" t="s">
        <v>69</v>
      </c>
      <c r="I48" s="28" t="s">
        <v>70</v>
      </c>
      <c r="J48" s="28" t="s">
        <v>73</v>
      </c>
      <c r="K48" s="28" t="s">
        <v>71</v>
      </c>
      <c r="L48" s="28" t="s">
        <v>72</v>
      </c>
      <c r="M48" s="28" t="s">
        <v>74</v>
      </c>
      <c r="N48" s="28" t="s">
        <v>75</v>
      </c>
      <c r="O48" s="28" t="s">
        <v>76</v>
      </c>
      <c r="P48" s="28" t="s">
        <v>77</v>
      </c>
      <c r="Q48" s="28" t="s">
        <v>78</v>
      </c>
      <c r="R48" s="28" t="s">
        <v>79</v>
      </c>
      <c r="T48" s="6"/>
      <c r="U48" s="6"/>
    </row>
    <row r="49" spans="1:21" s="4" customFormat="1" ht="37.5" x14ac:dyDescent="0.2">
      <c r="A49" s="37">
        <v>1</v>
      </c>
      <c r="B49" s="38" t="s">
        <v>144</v>
      </c>
      <c r="C49" s="36" t="s">
        <v>146</v>
      </c>
      <c r="D49" s="39">
        <v>30000</v>
      </c>
      <c r="E49" s="38" t="s">
        <v>97</v>
      </c>
      <c r="F49" s="38" t="s">
        <v>91</v>
      </c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T49" s="6"/>
      <c r="U49" s="6"/>
    </row>
    <row r="50" spans="1:21" s="4" customFormat="1" ht="37.5" x14ac:dyDescent="0.2">
      <c r="A50" s="37">
        <v>2</v>
      </c>
      <c r="B50" s="38" t="s">
        <v>145</v>
      </c>
      <c r="C50" s="36" t="s">
        <v>146</v>
      </c>
      <c r="D50" s="39">
        <v>150000</v>
      </c>
      <c r="E50" s="38" t="s">
        <v>97</v>
      </c>
      <c r="F50" s="38" t="s">
        <v>91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T50" s="6"/>
      <c r="U50" s="6"/>
    </row>
    <row r="51" spans="1:21" s="4" customFormat="1" ht="37.5" x14ac:dyDescent="0.2">
      <c r="A51" s="37">
        <v>3</v>
      </c>
      <c r="B51" s="38" t="s">
        <v>147</v>
      </c>
      <c r="C51" s="36" t="s">
        <v>146</v>
      </c>
      <c r="D51" s="39">
        <v>160000</v>
      </c>
      <c r="E51" s="38" t="s">
        <v>97</v>
      </c>
      <c r="F51" s="38" t="s">
        <v>91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T51" s="6"/>
      <c r="U51" s="6"/>
    </row>
    <row r="52" spans="1:21" s="4" customFormat="1" ht="37.5" x14ac:dyDescent="0.2">
      <c r="A52" s="37">
        <v>4</v>
      </c>
      <c r="B52" s="38" t="s">
        <v>148</v>
      </c>
      <c r="C52" s="36" t="s">
        <v>146</v>
      </c>
      <c r="D52" s="39">
        <v>200000</v>
      </c>
      <c r="E52" s="38" t="s">
        <v>97</v>
      </c>
      <c r="F52" s="38" t="s">
        <v>91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T52" s="6"/>
      <c r="U52" s="6"/>
    </row>
    <row r="53" spans="1:21" s="4" customFormat="1" ht="75" x14ac:dyDescent="0.2">
      <c r="A53" s="37">
        <v>5</v>
      </c>
      <c r="B53" s="38" t="s">
        <v>231</v>
      </c>
      <c r="C53" s="36" t="s">
        <v>198</v>
      </c>
      <c r="D53" s="39">
        <v>260000</v>
      </c>
      <c r="E53" s="38" t="s">
        <v>150</v>
      </c>
      <c r="F53" s="38" t="s">
        <v>91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U53" s="6"/>
    </row>
    <row r="54" spans="1:21" s="4" customFormat="1" ht="19.5" thickBot="1" x14ac:dyDescent="0.35">
      <c r="A54" s="43"/>
      <c r="B54" s="44"/>
      <c r="C54" s="44"/>
      <c r="D54" s="103">
        <f>SUM(D49+D50+D51+D52+D53)</f>
        <v>800000</v>
      </c>
      <c r="E54" s="44"/>
      <c r="F54" s="44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T54" s="104"/>
      <c r="U54" s="6"/>
    </row>
    <row r="55" spans="1:21" s="4" customFormat="1" ht="19.5" thickTop="1" x14ac:dyDescent="0.2">
      <c r="A55" s="43"/>
      <c r="B55" s="44"/>
      <c r="C55" s="44"/>
      <c r="D55" s="45"/>
      <c r="E55" s="44"/>
      <c r="F55" s="44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T55" s="6"/>
      <c r="U55" s="6"/>
    </row>
    <row r="56" spans="1:21" s="4" customFormat="1" x14ac:dyDescent="0.2">
      <c r="A56" s="43"/>
      <c r="B56" s="44"/>
      <c r="C56" s="44"/>
      <c r="D56" s="45"/>
      <c r="E56" s="44"/>
      <c r="F56" s="44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T56" s="6"/>
      <c r="U56" s="6"/>
    </row>
    <row r="57" spans="1:21" s="4" customFormat="1" x14ac:dyDescent="0.2">
      <c r="A57" s="43"/>
      <c r="B57" s="44"/>
      <c r="C57" s="44"/>
      <c r="D57" s="45"/>
      <c r="E57" s="44"/>
      <c r="F57" s="44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T57" s="6"/>
      <c r="U57" s="6"/>
    </row>
    <row r="58" spans="1:21" s="4" customFormat="1" x14ac:dyDescent="0.2">
      <c r="A58" s="43"/>
      <c r="B58" s="44"/>
      <c r="C58" s="44"/>
      <c r="D58" s="45"/>
      <c r="E58" s="44"/>
      <c r="F58" s="44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T58" s="6"/>
      <c r="U58" s="6"/>
    </row>
    <row r="59" spans="1:21" s="4" customFormat="1" x14ac:dyDescent="0.2">
      <c r="A59" s="43"/>
      <c r="B59" s="44"/>
      <c r="C59" s="44"/>
      <c r="D59" s="45"/>
      <c r="E59" s="44"/>
      <c r="F59" s="44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T59" s="6"/>
      <c r="U59" s="6"/>
    </row>
    <row r="60" spans="1:21" s="33" customFormat="1" x14ac:dyDescent="0.2">
      <c r="A60" s="29" t="s">
        <v>83</v>
      </c>
      <c r="B60" s="30"/>
      <c r="C60" s="30"/>
      <c r="D60" s="31"/>
      <c r="E60" s="30"/>
      <c r="F60" s="32"/>
      <c r="J60" s="34"/>
      <c r="T60" s="35"/>
      <c r="U60" s="35"/>
    </row>
    <row r="61" spans="1:21" s="33" customFormat="1" x14ac:dyDescent="0.2">
      <c r="A61" s="29" t="s">
        <v>95</v>
      </c>
      <c r="B61" s="30"/>
      <c r="C61" s="30"/>
      <c r="D61" s="31"/>
      <c r="E61" s="30"/>
      <c r="F61" s="32"/>
      <c r="J61" s="34"/>
      <c r="O61" s="33" t="s">
        <v>82</v>
      </c>
      <c r="T61" s="35"/>
      <c r="U61" s="35"/>
    </row>
    <row r="62" spans="1:21" s="33" customFormat="1" x14ac:dyDescent="0.2">
      <c r="A62" s="29"/>
      <c r="B62" s="30" t="s">
        <v>149</v>
      </c>
      <c r="C62" s="30"/>
      <c r="D62" s="31"/>
      <c r="E62" s="30"/>
      <c r="F62" s="32"/>
      <c r="J62" s="34"/>
      <c r="T62" s="35"/>
      <c r="U62" s="35"/>
    </row>
    <row r="63" spans="1:21" s="12" customFormat="1" x14ac:dyDescent="0.2">
      <c r="A63" s="207" t="s">
        <v>63</v>
      </c>
      <c r="B63" s="167" t="s">
        <v>64</v>
      </c>
      <c r="C63" s="203" t="s">
        <v>65</v>
      </c>
      <c r="D63" s="205" t="s">
        <v>66</v>
      </c>
      <c r="E63" s="206" t="s">
        <v>67</v>
      </c>
      <c r="F63" s="206" t="s">
        <v>6</v>
      </c>
      <c r="G63" s="201" t="s">
        <v>80</v>
      </c>
      <c r="H63" s="201"/>
      <c r="I63" s="201"/>
      <c r="J63" s="201" t="s">
        <v>308</v>
      </c>
      <c r="K63" s="201"/>
      <c r="L63" s="201"/>
      <c r="M63" s="201"/>
      <c r="N63" s="201"/>
      <c r="O63" s="201"/>
      <c r="P63" s="201"/>
      <c r="Q63" s="201"/>
      <c r="R63" s="201"/>
      <c r="T63" s="13"/>
      <c r="U63" s="13"/>
    </row>
    <row r="64" spans="1:21" s="4" customFormat="1" ht="24" x14ac:dyDescent="0.2">
      <c r="A64" s="208"/>
      <c r="B64" s="202"/>
      <c r="C64" s="204"/>
      <c r="D64" s="205"/>
      <c r="E64" s="206"/>
      <c r="F64" s="206"/>
      <c r="G64" s="28" t="s">
        <v>68</v>
      </c>
      <c r="H64" s="28" t="s">
        <v>69</v>
      </c>
      <c r="I64" s="28" t="s">
        <v>70</v>
      </c>
      <c r="J64" s="28" t="s">
        <v>73</v>
      </c>
      <c r="K64" s="28" t="s">
        <v>71</v>
      </c>
      <c r="L64" s="28" t="s">
        <v>72</v>
      </c>
      <c r="M64" s="28" t="s">
        <v>74</v>
      </c>
      <c r="N64" s="28" t="s">
        <v>75</v>
      </c>
      <c r="O64" s="28" t="s">
        <v>76</v>
      </c>
      <c r="P64" s="28" t="s">
        <v>77</v>
      </c>
      <c r="Q64" s="28" t="s">
        <v>78</v>
      </c>
      <c r="R64" s="28" t="s">
        <v>79</v>
      </c>
      <c r="T64" s="6"/>
      <c r="U64" s="6"/>
    </row>
    <row r="65" spans="1:21" s="4" customFormat="1" ht="56.25" x14ac:dyDescent="0.2">
      <c r="A65" s="37">
        <v>1</v>
      </c>
      <c r="B65" s="38" t="s">
        <v>96</v>
      </c>
      <c r="C65" s="36" t="s">
        <v>146</v>
      </c>
      <c r="D65" s="39">
        <v>130000</v>
      </c>
      <c r="E65" s="38" t="s">
        <v>151</v>
      </c>
      <c r="F65" s="38" t="s">
        <v>152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T65" s="6"/>
      <c r="U65" s="6"/>
    </row>
    <row r="66" spans="1:21" s="4" customFormat="1" ht="93.75" x14ac:dyDescent="0.2">
      <c r="A66" s="37">
        <v>2</v>
      </c>
      <c r="B66" s="38" t="s">
        <v>153</v>
      </c>
      <c r="C66" s="36" t="s">
        <v>154</v>
      </c>
      <c r="D66" s="39">
        <v>10000</v>
      </c>
      <c r="E66" s="38" t="s">
        <v>1</v>
      </c>
      <c r="F66" s="38" t="s">
        <v>152</v>
      </c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U66" s="6"/>
    </row>
    <row r="67" spans="1:21" s="4" customFormat="1" ht="19.5" thickBot="1" x14ac:dyDescent="0.35">
      <c r="A67" s="43"/>
      <c r="B67" s="44"/>
      <c r="C67" s="44"/>
      <c r="D67" s="103">
        <f>SUM(D65+D66)</f>
        <v>140000</v>
      </c>
      <c r="E67" s="44"/>
      <c r="F67" s="44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T67" s="6"/>
      <c r="U67" s="6"/>
    </row>
    <row r="68" spans="1:21" s="4" customFormat="1" ht="19.5" thickTop="1" x14ac:dyDescent="0.2">
      <c r="A68" s="43"/>
      <c r="B68" s="44"/>
      <c r="C68" s="44"/>
      <c r="D68" s="45"/>
      <c r="E68" s="44"/>
      <c r="F68" s="44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T68" s="6"/>
      <c r="U68" s="6"/>
    </row>
    <row r="69" spans="1:21" s="4" customFormat="1" x14ac:dyDescent="0.2">
      <c r="A69" s="43"/>
      <c r="B69" s="44"/>
      <c r="C69" s="44"/>
      <c r="D69" s="45"/>
      <c r="E69" s="44"/>
      <c r="F69" s="44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T69" s="6"/>
      <c r="U69" s="6"/>
    </row>
    <row r="70" spans="1:21" s="4" customFormat="1" x14ac:dyDescent="0.2">
      <c r="A70" s="43"/>
      <c r="B70" s="44"/>
      <c r="C70" s="44"/>
      <c r="D70" s="45"/>
      <c r="E70" s="44"/>
      <c r="F70" s="44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T70" s="6"/>
      <c r="U70" s="6"/>
    </row>
    <row r="71" spans="1:21" s="4" customFormat="1" x14ac:dyDescent="0.2">
      <c r="A71" s="43"/>
      <c r="B71" s="44"/>
      <c r="C71" s="44"/>
      <c r="D71" s="45"/>
      <c r="E71" s="44"/>
      <c r="F71" s="44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T71" s="6"/>
      <c r="U71" s="6"/>
    </row>
    <row r="72" spans="1:21" s="4" customFormat="1" x14ac:dyDescent="0.2">
      <c r="A72" s="43"/>
      <c r="B72" s="44"/>
      <c r="C72" s="44"/>
      <c r="D72" s="45"/>
      <c r="E72" s="44"/>
      <c r="F72" s="44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T72" s="6"/>
      <c r="U72" s="6"/>
    </row>
    <row r="73" spans="1:21" s="4" customFormat="1" x14ac:dyDescent="0.2">
      <c r="A73" s="43"/>
      <c r="B73" s="44"/>
      <c r="C73" s="44"/>
      <c r="D73" s="45"/>
      <c r="E73" s="44"/>
      <c r="F73" s="44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T73" s="6"/>
      <c r="U73" s="6"/>
    </row>
    <row r="74" spans="1:21" s="4" customFormat="1" x14ac:dyDescent="0.2">
      <c r="A74" s="43"/>
      <c r="B74" s="44"/>
      <c r="C74" s="44"/>
      <c r="D74" s="45"/>
      <c r="E74" s="44"/>
      <c r="F74" s="44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T74" s="6"/>
      <c r="U74" s="6"/>
    </row>
    <row r="75" spans="1:21" s="4" customFormat="1" x14ac:dyDescent="0.2">
      <c r="A75" s="43"/>
      <c r="B75" s="44"/>
      <c r="C75" s="44"/>
      <c r="D75" s="45"/>
      <c r="E75" s="44"/>
      <c r="F75" s="44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T75" s="6"/>
      <c r="U75" s="6"/>
    </row>
    <row r="76" spans="1:21" s="4" customFormat="1" x14ac:dyDescent="0.2">
      <c r="A76" s="43"/>
      <c r="B76" s="44"/>
      <c r="C76" s="44"/>
      <c r="D76" s="45"/>
      <c r="E76" s="44"/>
      <c r="F76" s="44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T76" s="6"/>
      <c r="U76" s="6"/>
    </row>
    <row r="77" spans="1:21" s="33" customFormat="1" x14ac:dyDescent="0.2">
      <c r="A77" s="29" t="s">
        <v>83</v>
      </c>
      <c r="B77" s="30"/>
      <c r="C77" s="30"/>
      <c r="D77" s="31"/>
      <c r="E77" s="30"/>
      <c r="F77" s="32"/>
      <c r="J77" s="34"/>
      <c r="T77" s="35"/>
      <c r="U77" s="35"/>
    </row>
    <row r="78" spans="1:21" s="33" customFormat="1" x14ac:dyDescent="0.2">
      <c r="A78" s="29" t="s">
        <v>95</v>
      </c>
      <c r="B78" s="30"/>
      <c r="C78" s="30"/>
      <c r="D78" s="31"/>
      <c r="E78" s="30"/>
      <c r="F78" s="32"/>
      <c r="J78" s="34"/>
      <c r="O78" s="33" t="s">
        <v>82</v>
      </c>
      <c r="T78" s="35"/>
      <c r="U78" s="35"/>
    </row>
    <row r="79" spans="1:21" s="33" customFormat="1" x14ac:dyDescent="0.2">
      <c r="A79" s="29"/>
      <c r="B79" s="30" t="s">
        <v>241</v>
      </c>
      <c r="C79" s="30"/>
      <c r="D79" s="31"/>
      <c r="E79" s="30"/>
      <c r="F79" s="32"/>
      <c r="J79" s="34"/>
      <c r="T79" s="35"/>
      <c r="U79" s="35"/>
    </row>
    <row r="80" spans="1:21" s="12" customFormat="1" x14ac:dyDescent="0.2">
      <c r="A80" s="207" t="s">
        <v>63</v>
      </c>
      <c r="B80" s="167" t="s">
        <v>64</v>
      </c>
      <c r="C80" s="203" t="s">
        <v>65</v>
      </c>
      <c r="D80" s="205" t="s">
        <v>66</v>
      </c>
      <c r="E80" s="206" t="s">
        <v>67</v>
      </c>
      <c r="F80" s="206" t="s">
        <v>6</v>
      </c>
      <c r="G80" s="201" t="s">
        <v>80</v>
      </c>
      <c r="H80" s="201"/>
      <c r="I80" s="201"/>
      <c r="J80" s="201" t="s">
        <v>308</v>
      </c>
      <c r="K80" s="201"/>
      <c r="L80" s="201"/>
      <c r="M80" s="201"/>
      <c r="N80" s="201"/>
      <c r="O80" s="201"/>
      <c r="P80" s="201"/>
      <c r="Q80" s="201"/>
      <c r="R80" s="201"/>
      <c r="T80" s="13"/>
      <c r="U80" s="13"/>
    </row>
    <row r="81" spans="1:21" s="4" customFormat="1" ht="24" x14ac:dyDescent="0.2">
      <c r="A81" s="208"/>
      <c r="B81" s="202"/>
      <c r="C81" s="204"/>
      <c r="D81" s="205"/>
      <c r="E81" s="206"/>
      <c r="F81" s="206"/>
      <c r="G81" s="28" t="s">
        <v>68</v>
      </c>
      <c r="H81" s="28" t="s">
        <v>69</v>
      </c>
      <c r="I81" s="28" t="s">
        <v>70</v>
      </c>
      <c r="J81" s="28" t="s">
        <v>73</v>
      </c>
      <c r="K81" s="28" t="s">
        <v>71</v>
      </c>
      <c r="L81" s="28" t="s">
        <v>72</v>
      </c>
      <c r="M81" s="28" t="s">
        <v>74</v>
      </c>
      <c r="N81" s="28" t="s">
        <v>75</v>
      </c>
      <c r="O81" s="28" t="s">
        <v>76</v>
      </c>
      <c r="P81" s="28" t="s">
        <v>77</v>
      </c>
      <c r="Q81" s="28" t="s">
        <v>78</v>
      </c>
      <c r="R81" s="28" t="s">
        <v>79</v>
      </c>
      <c r="T81" s="6"/>
      <c r="U81" s="6"/>
    </row>
    <row r="82" spans="1:21" s="4" customFormat="1" ht="37.5" x14ac:dyDescent="0.2">
      <c r="A82" s="37">
        <v>1</v>
      </c>
      <c r="B82" s="38" t="s">
        <v>242</v>
      </c>
      <c r="C82" s="36" t="s">
        <v>246</v>
      </c>
      <c r="D82" s="39">
        <v>8000000</v>
      </c>
      <c r="E82" s="38" t="s">
        <v>1</v>
      </c>
      <c r="F82" s="38" t="s">
        <v>152</v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T82" s="6"/>
      <c r="U82" s="6"/>
    </row>
    <row r="83" spans="1:21" s="4" customFormat="1" ht="37.5" x14ac:dyDescent="0.2">
      <c r="A83" s="37">
        <v>2</v>
      </c>
      <c r="B83" s="38" t="s">
        <v>243</v>
      </c>
      <c r="C83" s="36" t="s">
        <v>245</v>
      </c>
      <c r="D83" s="39">
        <v>2300000</v>
      </c>
      <c r="E83" s="38" t="s">
        <v>1</v>
      </c>
      <c r="F83" s="38" t="s">
        <v>152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T83" s="6"/>
      <c r="U83" s="6"/>
    </row>
    <row r="84" spans="1:21" s="4" customFormat="1" ht="37.5" x14ac:dyDescent="0.2">
      <c r="A84" s="37">
        <v>3</v>
      </c>
      <c r="B84" s="38" t="s">
        <v>244</v>
      </c>
      <c r="C84" s="36" t="s">
        <v>247</v>
      </c>
      <c r="D84" s="39">
        <v>132000</v>
      </c>
      <c r="E84" s="38" t="s">
        <v>1</v>
      </c>
      <c r="F84" s="38" t="s">
        <v>152</v>
      </c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U84" s="6"/>
    </row>
    <row r="85" spans="1:21" s="4" customFormat="1" ht="19.5" thickBot="1" x14ac:dyDescent="0.35">
      <c r="A85" s="43"/>
      <c r="B85" s="44"/>
      <c r="C85" s="44"/>
      <c r="D85" s="103">
        <f>SUM(D82+D83+D84)</f>
        <v>10432000</v>
      </c>
      <c r="E85" s="44"/>
      <c r="F85" s="44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T85" s="6"/>
      <c r="U85" s="6"/>
    </row>
    <row r="86" spans="1:21" s="4" customFormat="1" ht="19.5" thickTop="1" x14ac:dyDescent="0.2">
      <c r="A86" s="43"/>
      <c r="B86" s="44"/>
      <c r="C86" s="44"/>
      <c r="D86" s="45"/>
      <c r="E86" s="44"/>
      <c r="F86" s="44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T86" s="6"/>
      <c r="U86" s="6"/>
    </row>
    <row r="87" spans="1:21" s="4" customFormat="1" x14ac:dyDescent="0.2">
      <c r="A87" s="43"/>
      <c r="B87" s="44"/>
      <c r="C87" s="44"/>
      <c r="D87" s="45"/>
      <c r="E87" s="44"/>
      <c r="F87" s="44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T87" s="6"/>
      <c r="U87" s="6"/>
    </row>
    <row r="88" spans="1:21" s="4" customFormat="1" x14ac:dyDescent="0.2">
      <c r="A88" s="43"/>
      <c r="B88" s="44"/>
      <c r="C88" s="44"/>
      <c r="D88" s="45"/>
      <c r="E88" s="44"/>
      <c r="F88" s="44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T88" s="6"/>
      <c r="U88" s="6"/>
    </row>
    <row r="89" spans="1:21" s="4" customFormat="1" x14ac:dyDescent="0.2">
      <c r="A89" s="43"/>
      <c r="B89" s="44"/>
      <c r="C89" s="44"/>
      <c r="D89" s="45"/>
      <c r="E89" s="44"/>
      <c r="F89" s="44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T89" s="6"/>
      <c r="U89" s="6"/>
    </row>
    <row r="90" spans="1:21" s="4" customFormat="1" x14ac:dyDescent="0.2">
      <c r="A90" s="43"/>
      <c r="B90" s="44"/>
      <c r="C90" s="44"/>
      <c r="D90" s="45"/>
      <c r="E90" s="44"/>
      <c r="F90" s="44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T90" s="6"/>
      <c r="U90" s="6"/>
    </row>
    <row r="91" spans="1:21" s="4" customFormat="1" x14ac:dyDescent="0.2">
      <c r="A91" s="43"/>
      <c r="B91" s="44"/>
      <c r="C91" s="44"/>
      <c r="D91" s="45"/>
      <c r="E91" s="44"/>
      <c r="F91" s="44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T91" s="6"/>
      <c r="U91" s="6"/>
    </row>
    <row r="92" spans="1:21" s="4" customFormat="1" x14ac:dyDescent="0.2">
      <c r="A92" s="43"/>
      <c r="B92" s="44"/>
      <c r="C92" s="44"/>
      <c r="D92" s="45"/>
      <c r="E92" s="44"/>
      <c r="F92" s="44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T92" s="6"/>
      <c r="U92" s="6"/>
    </row>
    <row r="93" spans="1:21" s="4" customFormat="1" x14ac:dyDescent="0.2">
      <c r="A93" s="43"/>
      <c r="B93" s="44"/>
      <c r="C93" s="44"/>
      <c r="D93" s="45"/>
      <c r="E93" s="44"/>
      <c r="F93" s="44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T93" s="6"/>
      <c r="U93" s="6"/>
    </row>
    <row r="94" spans="1:21" s="4" customFormat="1" x14ac:dyDescent="0.2">
      <c r="A94" s="43"/>
      <c r="B94" s="44"/>
      <c r="C94" s="44"/>
      <c r="D94" s="45"/>
      <c r="E94" s="44"/>
      <c r="F94" s="44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T94" s="6"/>
      <c r="U94" s="6"/>
    </row>
    <row r="95" spans="1:21" s="4" customFormat="1" x14ac:dyDescent="0.2">
      <c r="A95" s="43"/>
      <c r="B95" s="44"/>
      <c r="C95" s="44"/>
      <c r="D95" s="45"/>
      <c r="E95" s="44"/>
      <c r="F95" s="44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T95" s="6"/>
      <c r="U95" s="6"/>
    </row>
    <row r="96" spans="1:21" s="4" customFormat="1" x14ac:dyDescent="0.2">
      <c r="A96" s="43"/>
      <c r="B96" s="44"/>
      <c r="C96" s="44"/>
      <c r="D96" s="45"/>
      <c r="E96" s="44"/>
      <c r="F96" s="44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T96" s="6"/>
      <c r="U96" s="6"/>
    </row>
    <row r="97" spans="1:21" s="33" customFormat="1" x14ac:dyDescent="0.2">
      <c r="A97" s="29" t="s">
        <v>83</v>
      </c>
      <c r="B97" s="30"/>
      <c r="C97" s="30"/>
      <c r="D97" s="31"/>
      <c r="E97" s="30"/>
      <c r="F97" s="32"/>
      <c r="J97" s="34"/>
      <c r="T97" s="35"/>
      <c r="U97" s="35"/>
    </row>
    <row r="98" spans="1:21" s="33" customFormat="1" x14ac:dyDescent="0.2">
      <c r="A98" s="29" t="s">
        <v>98</v>
      </c>
      <c r="B98" s="30"/>
      <c r="C98" s="30"/>
      <c r="D98" s="31"/>
      <c r="E98" s="30"/>
      <c r="F98" s="32"/>
      <c r="J98" s="34"/>
      <c r="O98" s="33" t="s">
        <v>82</v>
      </c>
      <c r="T98" s="35"/>
      <c r="U98" s="35"/>
    </row>
    <row r="99" spans="1:21" s="33" customFormat="1" x14ac:dyDescent="0.2">
      <c r="A99" s="29"/>
      <c r="B99" s="30" t="s">
        <v>218</v>
      </c>
      <c r="C99" s="30"/>
      <c r="D99" s="31"/>
      <c r="E99" s="30"/>
      <c r="F99" s="32"/>
      <c r="J99" s="34"/>
      <c r="T99" s="35"/>
      <c r="U99" s="35"/>
    </row>
    <row r="100" spans="1:21" s="12" customFormat="1" x14ac:dyDescent="0.2">
      <c r="A100" s="207" t="s">
        <v>63</v>
      </c>
      <c r="B100" s="167" t="s">
        <v>64</v>
      </c>
      <c r="C100" s="203" t="s">
        <v>65</v>
      </c>
      <c r="D100" s="205" t="s">
        <v>66</v>
      </c>
      <c r="E100" s="206" t="s">
        <v>67</v>
      </c>
      <c r="F100" s="206" t="s">
        <v>6</v>
      </c>
      <c r="G100" s="201" t="s">
        <v>80</v>
      </c>
      <c r="H100" s="201"/>
      <c r="I100" s="201"/>
      <c r="J100" s="201" t="s">
        <v>308</v>
      </c>
      <c r="K100" s="201"/>
      <c r="L100" s="201"/>
      <c r="M100" s="201"/>
      <c r="N100" s="201"/>
      <c r="O100" s="201"/>
      <c r="P100" s="201"/>
      <c r="Q100" s="201"/>
      <c r="R100" s="201"/>
      <c r="T100" s="13"/>
      <c r="U100" s="13"/>
    </row>
    <row r="101" spans="1:21" s="4" customFormat="1" ht="24" x14ac:dyDescent="0.2">
      <c r="A101" s="208"/>
      <c r="B101" s="202"/>
      <c r="C101" s="204"/>
      <c r="D101" s="205"/>
      <c r="E101" s="206"/>
      <c r="F101" s="206"/>
      <c r="G101" s="28" t="s">
        <v>68</v>
      </c>
      <c r="H101" s="28" t="s">
        <v>69</v>
      </c>
      <c r="I101" s="28" t="s">
        <v>70</v>
      </c>
      <c r="J101" s="28" t="s">
        <v>73</v>
      </c>
      <c r="K101" s="28" t="s">
        <v>71</v>
      </c>
      <c r="L101" s="28" t="s">
        <v>72</v>
      </c>
      <c r="M101" s="28" t="s">
        <v>74</v>
      </c>
      <c r="N101" s="28" t="s">
        <v>75</v>
      </c>
      <c r="O101" s="28" t="s">
        <v>76</v>
      </c>
      <c r="P101" s="28" t="s">
        <v>77</v>
      </c>
      <c r="Q101" s="28" t="s">
        <v>78</v>
      </c>
      <c r="R101" s="28" t="s">
        <v>79</v>
      </c>
      <c r="T101" s="6"/>
      <c r="U101" s="6"/>
    </row>
    <row r="102" spans="1:21" s="4" customFormat="1" ht="93.75" x14ac:dyDescent="0.2">
      <c r="A102" s="37">
        <v>1</v>
      </c>
      <c r="B102" s="38" t="s">
        <v>268</v>
      </c>
      <c r="C102" s="36" t="s">
        <v>269</v>
      </c>
      <c r="D102" s="39">
        <v>50000</v>
      </c>
      <c r="E102" s="38" t="s">
        <v>7</v>
      </c>
      <c r="F102" s="38" t="s">
        <v>112</v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U102" s="6"/>
    </row>
    <row r="103" spans="1:21" s="4" customFormat="1" ht="19.5" thickBot="1" x14ac:dyDescent="0.35">
      <c r="A103" s="43"/>
      <c r="B103" s="44"/>
      <c r="C103" s="44"/>
      <c r="D103" s="103">
        <f>SUM(D102)</f>
        <v>50000</v>
      </c>
      <c r="E103" s="44"/>
      <c r="F103" s="44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T103" s="6"/>
      <c r="U103" s="6"/>
    </row>
    <row r="104" spans="1:21" s="4" customFormat="1" ht="19.5" thickTop="1" x14ac:dyDescent="0.2">
      <c r="A104" s="43"/>
      <c r="B104" s="44"/>
      <c r="C104" s="44"/>
      <c r="D104" s="45"/>
      <c r="E104" s="44"/>
      <c r="F104" s="44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T104" s="6"/>
      <c r="U104" s="6"/>
    </row>
    <row r="105" spans="1:21" s="4" customFormat="1" x14ac:dyDescent="0.2">
      <c r="A105" s="43"/>
      <c r="B105" s="44"/>
      <c r="C105" s="44"/>
      <c r="D105" s="45"/>
      <c r="E105" s="44"/>
      <c r="F105" s="44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T105" s="6"/>
      <c r="U105" s="6"/>
    </row>
    <row r="106" spans="1:21" s="4" customFormat="1" x14ac:dyDescent="0.2">
      <c r="A106" s="43"/>
      <c r="B106" s="44"/>
      <c r="C106" s="44"/>
      <c r="D106" s="45"/>
      <c r="E106" s="44"/>
      <c r="F106" s="44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T106" s="6"/>
      <c r="U106" s="6"/>
    </row>
    <row r="107" spans="1:21" s="4" customFormat="1" x14ac:dyDescent="0.2">
      <c r="A107" s="43"/>
      <c r="B107" s="44"/>
      <c r="C107" s="44"/>
      <c r="D107" s="45"/>
      <c r="E107" s="44"/>
      <c r="F107" s="44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T107" s="6"/>
      <c r="U107" s="6"/>
    </row>
    <row r="108" spans="1:21" s="4" customFormat="1" x14ac:dyDescent="0.2">
      <c r="A108" s="43"/>
      <c r="B108" s="44"/>
      <c r="C108" s="44"/>
      <c r="D108" s="45"/>
      <c r="E108" s="44"/>
      <c r="F108" s="44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T108" s="6"/>
      <c r="U108" s="6"/>
    </row>
    <row r="109" spans="1:21" s="4" customFormat="1" x14ac:dyDescent="0.2">
      <c r="A109" s="43"/>
      <c r="B109" s="44"/>
      <c r="C109" s="44"/>
      <c r="D109" s="45"/>
      <c r="E109" s="44"/>
      <c r="F109" s="44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T109" s="6"/>
      <c r="U109" s="6"/>
    </row>
    <row r="110" spans="1:21" s="4" customFormat="1" x14ac:dyDescent="0.2">
      <c r="A110" s="43"/>
      <c r="B110" s="44"/>
      <c r="C110" s="44"/>
      <c r="D110" s="45"/>
      <c r="E110" s="44"/>
      <c r="F110" s="44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T110" s="6"/>
      <c r="U110" s="6"/>
    </row>
    <row r="111" spans="1:21" s="4" customFormat="1" x14ac:dyDescent="0.2">
      <c r="A111" s="43"/>
      <c r="B111" s="44"/>
      <c r="C111" s="44"/>
      <c r="D111" s="45"/>
      <c r="E111" s="44"/>
      <c r="F111" s="44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T111" s="6"/>
      <c r="U111" s="6"/>
    </row>
    <row r="112" spans="1:21" s="4" customFormat="1" x14ac:dyDescent="0.2">
      <c r="A112" s="43"/>
      <c r="B112" s="44"/>
      <c r="C112" s="44"/>
      <c r="D112" s="45"/>
      <c r="E112" s="44"/>
      <c r="F112" s="44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T112" s="6"/>
      <c r="U112" s="6"/>
    </row>
    <row r="113" spans="1:21" s="4" customFormat="1" x14ac:dyDescent="0.2">
      <c r="A113" s="43"/>
      <c r="B113" s="44"/>
      <c r="C113" s="44"/>
      <c r="D113" s="45"/>
      <c r="E113" s="44"/>
      <c r="F113" s="44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T113" s="6"/>
      <c r="U113" s="6"/>
    </row>
    <row r="114" spans="1:21" s="4" customFormat="1" x14ac:dyDescent="0.2">
      <c r="A114" s="43"/>
      <c r="B114" s="44"/>
      <c r="C114" s="44"/>
      <c r="D114" s="45"/>
      <c r="E114" s="44"/>
      <c r="F114" s="44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T114" s="6"/>
      <c r="U114" s="6"/>
    </row>
    <row r="115" spans="1:21" s="4" customFormat="1" x14ac:dyDescent="0.2">
      <c r="A115" s="43"/>
      <c r="B115" s="44"/>
      <c r="C115" s="44"/>
      <c r="D115" s="45"/>
      <c r="E115" s="44"/>
      <c r="F115" s="44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T115" s="6"/>
      <c r="U115" s="6"/>
    </row>
    <row r="116" spans="1:21" s="33" customFormat="1" x14ac:dyDescent="0.2">
      <c r="A116" s="29" t="s">
        <v>83</v>
      </c>
      <c r="B116" s="30"/>
      <c r="C116" s="30"/>
      <c r="D116" s="31"/>
      <c r="E116" s="30"/>
      <c r="F116" s="32"/>
      <c r="J116" s="34"/>
      <c r="T116" s="35"/>
      <c r="U116" s="35"/>
    </row>
    <row r="117" spans="1:21" s="33" customFormat="1" x14ac:dyDescent="0.2">
      <c r="A117" s="29" t="s">
        <v>98</v>
      </c>
      <c r="B117" s="30"/>
      <c r="C117" s="30"/>
      <c r="D117" s="31"/>
      <c r="E117" s="30"/>
      <c r="F117" s="32"/>
      <c r="J117" s="34"/>
      <c r="O117" s="33" t="s">
        <v>82</v>
      </c>
      <c r="T117" s="35"/>
      <c r="U117" s="35"/>
    </row>
    <row r="118" spans="1:21" s="33" customFormat="1" x14ac:dyDescent="0.2">
      <c r="A118" s="29"/>
      <c r="B118" s="30" t="s">
        <v>155</v>
      </c>
      <c r="C118" s="30"/>
      <c r="D118" s="31"/>
      <c r="E118" s="30"/>
      <c r="F118" s="32"/>
      <c r="J118" s="34"/>
      <c r="T118" s="35"/>
      <c r="U118" s="35"/>
    </row>
    <row r="119" spans="1:21" s="12" customFormat="1" x14ac:dyDescent="0.2">
      <c r="A119" s="207" t="s">
        <v>63</v>
      </c>
      <c r="B119" s="167" t="s">
        <v>64</v>
      </c>
      <c r="C119" s="203" t="s">
        <v>65</v>
      </c>
      <c r="D119" s="205" t="s">
        <v>66</v>
      </c>
      <c r="E119" s="206" t="s">
        <v>67</v>
      </c>
      <c r="F119" s="206" t="s">
        <v>6</v>
      </c>
      <c r="G119" s="201" t="s">
        <v>80</v>
      </c>
      <c r="H119" s="201"/>
      <c r="I119" s="201"/>
      <c r="J119" s="201" t="s">
        <v>308</v>
      </c>
      <c r="K119" s="201"/>
      <c r="L119" s="201"/>
      <c r="M119" s="201"/>
      <c r="N119" s="201"/>
      <c r="O119" s="201"/>
      <c r="P119" s="201"/>
      <c r="Q119" s="201"/>
      <c r="R119" s="201"/>
      <c r="T119" s="13"/>
      <c r="U119" s="13"/>
    </row>
    <row r="120" spans="1:21" s="4" customFormat="1" ht="24" x14ac:dyDescent="0.2">
      <c r="A120" s="208"/>
      <c r="B120" s="202"/>
      <c r="C120" s="204"/>
      <c r="D120" s="205"/>
      <c r="E120" s="206"/>
      <c r="F120" s="206"/>
      <c r="G120" s="28" t="s">
        <v>68</v>
      </c>
      <c r="H120" s="28" t="s">
        <v>69</v>
      </c>
      <c r="I120" s="28" t="s">
        <v>70</v>
      </c>
      <c r="J120" s="28" t="s">
        <v>73</v>
      </c>
      <c r="K120" s="28" t="s">
        <v>71</v>
      </c>
      <c r="L120" s="28" t="s">
        <v>72</v>
      </c>
      <c r="M120" s="28" t="s">
        <v>74</v>
      </c>
      <c r="N120" s="28" t="s">
        <v>75</v>
      </c>
      <c r="O120" s="28" t="s">
        <v>76</v>
      </c>
      <c r="P120" s="28" t="s">
        <v>77</v>
      </c>
      <c r="Q120" s="28" t="s">
        <v>78</v>
      </c>
      <c r="R120" s="28" t="s">
        <v>79</v>
      </c>
      <c r="T120" s="6"/>
      <c r="U120" s="6"/>
    </row>
    <row r="121" spans="1:21" s="4" customFormat="1" ht="131.25" x14ac:dyDescent="0.2">
      <c r="A121" s="37">
        <v>1</v>
      </c>
      <c r="B121" s="38" t="s">
        <v>156</v>
      </c>
      <c r="C121" s="36" t="s">
        <v>169</v>
      </c>
      <c r="D121" s="39">
        <v>498000</v>
      </c>
      <c r="E121" s="38" t="s">
        <v>158</v>
      </c>
      <c r="F121" s="38" t="s">
        <v>119</v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T121" s="6"/>
      <c r="U121" s="6"/>
    </row>
    <row r="122" spans="1:21" s="4" customFormat="1" ht="131.25" x14ac:dyDescent="0.2">
      <c r="A122" s="47">
        <v>2</v>
      </c>
      <c r="B122" s="38" t="s">
        <v>157</v>
      </c>
      <c r="C122" s="59" t="s">
        <v>169</v>
      </c>
      <c r="D122" s="39">
        <v>498000</v>
      </c>
      <c r="E122" s="38" t="s">
        <v>159</v>
      </c>
      <c r="F122" s="38" t="s">
        <v>119</v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T122" s="6"/>
      <c r="U122" s="6"/>
    </row>
    <row r="123" spans="1:21" s="4" customFormat="1" x14ac:dyDescent="0.2">
      <c r="A123" s="43"/>
      <c r="B123" s="44"/>
      <c r="C123" s="44"/>
      <c r="D123" s="45"/>
      <c r="E123" s="44"/>
      <c r="F123" s="44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T123" s="6"/>
      <c r="U123" s="6"/>
    </row>
    <row r="124" spans="1:21" s="4" customFormat="1" x14ac:dyDescent="0.2">
      <c r="A124" s="43"/>
      <c r="B124" s="44"/>
      <c r="C124" s="44"/>
      <c r="D124" s="45"/>
      <c r="E124" s="44"/>
      <c r="F124" s="44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T124" s="6"/>
      <c r="U124" s="6"/>
    </row>
    <row r="125" spans="1:21" s="4" customFormat="1" x14ac:dyDescent="0.2">
      <c r="A125" s="43"/>
      <c r="B125" s="44"/>
      <c r="C125" s="44"/>
      <c r="D125" s="45"/>
      <c r="E125" s="44"/>
      <c r="F125" s="44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T125" s="6"/>
      <c r="U125" s="6"/>
    </row>
    <row r="126" spans="1:21" s="4" customFormat="1" x14ac:dyDescent="0.2">
      <c r="A126" s="43"/>
      <c r="B126" s="44"/>
      <c r="C126" s="44"/>
      <c r="D126" s="45"/>
      <c r="E126" s="44"/>
      <c r="F126" s="44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T126" s="6"/>
      <c r="U126" s="6"/>
    </row>
    <row r="127" spans="1:21" s="33" customFormat="1" x14ac:dyDescent="0.2">
      <c r="A127" s="29" t="s">
        <v>83</v>
      </c>
      <c r="B127" s="30"/>
      <c r="C127" s="30"/>
      <c r="D127" s="31"/>
      <c r="E127" s="30"/>
      <c r="F127" s="32"/>
      <c r="J127" s="34"/>
      <c r="T127" s="35"/>
      <c r="U127" s="35"/>
    </row>
    <row r="128" spans="1:21" s="33" customFormat="1" x14ac:dyDescent="0.2">
      <c r="A128" s="29" t="s">
        <v>98</v>
      </c>
      <c r="B128" s="30"/>
      <c r="C128" s="30"/>
      <c r="D128" s="31"/>
      <c r="E128" s="30"/>
      <c r="F128" s="32"/>
      <c r="J128" s="34"/>
      <c r="O128" s="33" t="s">
        <v>82</v>
      </c>
      <c r="T128" s="35"/>
      <c r="U128" s="35"/>
    </row>
    <row r="129" spans="1:21" s="33" customFormat="1" x14ac:dyDescent="0.2">
      <c r="A129" s="29"/>
      <c r="B129" s="30" t="s">
        <v>155</v>
      </c>
      <c r="C129" s="30"/>
      <c r="D129" s="31"/>
      <c r="E129" s="30"/>
      <c r="F129" s="32"/>
      <c r="J129" s="34"/>
      <c r="T129" s="35"/>
      <c r="U129" s="35"/>
    </row>
    <row r="130" spans="1:21" s="12" customFormat="1" x14ac:dyDescent="0.2">
      <c r="A130" s="207" t="s">
        <v>63</v>
      </c>
      <c r="B130" s="167" t="s">
        <v>64</v>
      </c>
      <c r="C130" s="203" t="s">
        <v>65</v>
      </c>
      <c r="D130" s="205" t="s">
        <v>66</v>
      </c>
      <c r="E130" s="206" t="s">
        <v>67</v>
      </c>
      <c r="F130" s="206" t="s">
        <v>6</v>
      </c>
      <c r="G130" s="201" t="s">
        <v>80</v>
      </c>
      <c r="H130" s="201"/>
      <c r="I130" s="201"/>
      <c r="J130" s="201" t="s">
        <v>308</v>
      </c>
      <c r="K130" s="201"/>
      <c r="L130" s="201"/>
      <c r="M130" s="201"/>
      <c r="N130" s="201"/>
      <c r="O130" s="201"/>
      <c r="P130" s="201"/>
      <c r="Q130" s="201"/>
      <c r="R130" s="201"/>
      <c r="T130" s="13"/>
      <c r="U130" s="13"/>
    </row>
    <row r="131" spans="1:21" s="4" customFormat="1" ht="24" x14ac:dyDescent="0.2">
      <c r="A131" s="208"/>
      <c r="B131" s="202"/>
      <c r="C131" s="204"/>
      <c r="D131" s="205"/>
      <c r="E131" s="206"/>
      <c r="F131" s="206"/>
      <c r="G131" s="28" t="s">
        <v>68</v>
      </c>
      <c r="H131" s="28" t="s">
        <v>69</v>
      </c>
      <c r="I131" s="28" t="s">
        <v>70</v>
      </c>
      <c r="J131" s="28" t="s">
        <v>73</v>
      </c>
      <c r="K131" s="28" t="s">
        <v>71</v>
      </c>
      <c r="L131" s="28" t="s">
        <v>72</v>
      </c>
      <c r="M131" s="28" t="s">
        <v>74</v>
      </c>
      <c r="N131" s="28" t="s">
        <v>75</v>
      </c>
      <c r="O131" s="28" t="s">
        <v>76</v>
      </c>
      <c r="P131" s="28" t="s">
        <v>77</v>
      </c>
      <c r="Q131" s="28" t="s">
        <v>78</v>
      </c>
      <c r="R131" s="28" t="s">
        <v>79</v>
      </c>
      <c r="T131" s="6"/>
      <c r="U131" s="6"/>
    </row>
    <row r="132" spans="1:21" s="4" customFormat="1" ht="131.25" x14ac:dyDescent="0.2">
      <c r="A132" s="37">
        <v>3</v>
      </c>
      <c r="B132" s="54" t="s">
        <v>160</v>
      </c>
      <c r="C132" s="36" t="s">
        <v>169</v>
      </c>
      <c r="D132" s="55">
        <v>498000</v>
      </c>
      <c r="E132" s="54" t="s">
        <v>161</v>
      </c>
      <c r="F132" s="54" t="s">
        <v>119</v>
      </c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T132" s="6"/>
      <c r="U132" s="6"/>
    </row>
    <row r="133" spans="1:21" s="4" customFormat="1" ht="131.25" x14ac:dyDescent="0.2">
      <c r="A133" s="47">
        <v>4</v>
      </c>
      <c r="B133" s="38" t="s">
        <v>162</v>
      </c>
      <c r="C133" s="59" t="s">
        <v>169</v>
      </c>
      <c r="D133" s="39">
        <v>498000</v>
      </c>
      <c r="E133" s="38" t="s">
        <v>163</v>
      </c>
      <c r="F133" s="38" t="s">
        <v>119</v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T133" s="6"/>
      <c r="U133" s="6"/>
    </row>
    <row r="134" spans="1:21" s="4" customFormat="1" x14ac:dyDescent="0.2">
      <c r="A134" s="43"/>
      <c r="B134" s="44"/>
      <c r="C134" s="58"/>
      <c r="D134" s="45"/>
      <c r="E134" s="44"/>
      <c r="F134" s="44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T134" s="6"/>
      <c r="U134" s="6"/>
    </row>
    <row r="135" spans="1:21" s="4" customFormat="1" x14ac:dyDescent="0.2">
      <c r="A135" s="43"/>
      <c r="B135" s="44"/>
      <c r="C135" s="58"/>
      <c r="D135" s="45"/>
      <c r="E135" s="44"/>
      <c r="F135" s="44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T135" s="6"/>
      <c r="U135" s="6"/>
    </row>
    <row r="136" spans="1:21" s="4" customFormat="1" x14ac:dyDescent="0.2">
      <c r="A136" s="43"/>
      <c r="B136" s="44"/>
      <c r="C136" s="58"/>
      <c r="D136" s="45"/>
      <c r="E136" s="44"/>
      <c r="F136" s="44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T136" s="6"/>
      <c r="U136" s="6"/>
    </row>
    <row r="137" spans="1:21" s="4" customFormat="1" x14ac:dyDescent="0.2">
      <c r="A137" s="43"/>
      <c r="B137" s="44"/>
      <c r="C137" s="58"/>
      <c r="D137" s="45"/>
      <c r="E137" s="44"/>
      <c r="F137" s="44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T137" s="6"/>
      <c r="U137" s="6"/>
    </row>
    <row r="138" spans="1:21" s="33" customFormat="1" x14ac:dyDescent="0.2">
      <c r="A138" s="29" t="s">
        <v>83</v>
      </c>
      <c r="B138" s="30"/>
      <c r="C138" s="30"/>
      <c r="D138" s="31"/>
      <c r="E138" s="30"/>
      <c r="F138" s="32"/>
      <c r="J138" s="34"/>
      <c r="T138" s="35"/>
      <c r="U138" s="35"/>
    </row>
    <row r="139" spans="1:21" s="33" customFormat="1" x14ac:dyDescent="0.2">
      <c r="A139" s="29" t="s">
        <v>98</v>
      </c>
      <c r="B139" s="30"/>
      <c r="C139" s="30"/>
      <c r="D139" s="31"/>
      <c r="E139" s="30"/>
      <c r="F139" s="32"/>
      <c r="J139" s="34"/>
      <c r="O139" s="33" t="s">
        <v>82</v>
      </c>
      <c r="T139" s="35"/>
      <c r="U139" s="35"/>
    </row>
    <row r="140" spans="1:21" s="33" customFormat="1" x14ac:dyDescent="0.2">
      <c r="A140" s="29"/>
      <c r="B140" s="30" t="s">
        <v>155</v>
      </c>
      <c r="C140" s="30"/>
      <c r="D140" s="31"/>
      <c r="E140" s="30"/>
      <c r="F140" s="32"/>
      <c r="J140" s="34"/>
      <c r="T140" s="35"/>
      <c r="U140" s="35"/>
    </row>
    <row r="141" spans="1:21" s="12" customFormat="1" x14ac:dyDescent="0.2">
      <c r="A141" s="207" t="s">
        <v>63</v>
      </c>
      <c r="B141" s="167" t="s">
        <v>64</v>
      </c>
      <c r="C141" s="203" t="s">
        <v>65</v>
      </c>
      <c r="D141" s="205" t="s">
        <v>66</v>
      </c>
      <c r="E141" s="206" t="s">
        <v>67</v>
      </c>
      <c r="F141" s="206" t="s">
        <v>6</v>
      </c>
      <c r="G141" s="201" t="s">
        <v>80</v>
      </c>
      <c r="H141" s="201"/>
      <c r="I141" s="201"/>
      <c r="J141" s="201" t="s">
        <v>308</v>
      </c>
      <c r="K141" s="201"/>
      <c r="L141" s="201"/>
      <c r="M141" s="201"/>
      <c r="N141" s="201"/>
      <c r="O141" s="201"/>
      <c r="P141" s="201"/>
      <c r="Q141" s="201"/>
      <c r="R141" s="201"/>
      <c r="T141" s="13"/>
      <c r="U141" s="13"/>
    </row>
    <row r="142" spans="1:21" s="4" customFormat="1" ht="24" x14ac:dyDescent="0.2">
      <c r="A142" s="208"/>
      <c r="B142" s="202"/>
      <c r="C142" s="204"/>
      <c r="D142" s="205"/>
      <c r="E142" s="206"/>
      <c r="F142" s="206"/>
      <c r="G142" s="28" t="s">
        <v>68</v>
      </c>
      <c r="H142" s="28" t="s">
        <v>69</v>
      </c>
      <c r="I142" s="28" t="s">
        <v>70</v>
      </c>
      <c r="J142" s="28" t="s">
        <v>73</v>
      </c>
      <c r="K142" s="28" t="s">
        <v>71</v>
      </c>
      <c r="L142" s="28" t="s">
        <v>72</v>
      </c>
      <c r="M142" s="28" t="s">
        <v>74</v>
      </c>
      <c r="N142" s="28" t="s">
        <v>75</v>
      </c>
      <c r="O142" s="28" t="s">
        <v>76</v>
      </c>
      <c r="P142" s="28" t="s">
        <v>77</v>
      </c>
      <c r="Q142" s="28" t="s">
        <v>78</v>
      </c>
      <c r="R142" s="28" t="s">
        <v>79</v>
      </c>
      <c r="T142" s="6"/>
      <c r="U142" s="6"/>
    </row>
    <row r="143" spans="1:21" s="4" customFormat="1" ht="150" x14ac:dyDescent="0.2">
      <c r="A143" s="37">
        <v>5</v>
      </c>
      <c r="B143" s="54" t="s">
        <v>164</v>
      </c>
      <c r="C143" s="36" t="s">
        <v>168</v>
      </c>
      <c r="D143" s="55">
        <v>407000</v>
      </c>
      <c r="E143" s="54" t="s">
        <v>165</v>
      </c>
      <c r="F143" s="54" t="s">
        <v>119</v>
      </c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T143" s="6"/>
      <c r="U143" s="6"/>
    </row>
    <row r="144" spans="1:21" s="4" customFormat="1" ht="75" x14ac:dyDescent="0.2">
      <c r="A144" s="47">
        <v>6</v>
      </c>
      <c r="B144" s="38" t="s">
        <v>166</v>
      </c>
      <c r="C144" s="59" t="s">
        <v>170</v>
      </c>
      <c r="D144" s="39">
        <v>392000</v>
      </c>
      <c r="E144" s="38" t="s">
        <v>167</v>
      </c>
      <c r="F144" s="38" t="s">
        <v>119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T144" s="6"/>
      <c r="U144" s="6"/>
    </row>
    <row r="145" spans="1:21" s="4" customFormat="1" x14ac:dyDescent="0.2">
      <c r="A145" s="43"/>
      <c r="B145" s="44"/>
      <c r="C145" s="44"/>
      <c r="D145" s="45"/>
      <c r="E145" s="44"/>
      <c r="F145" s="44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T145" s="6"/>
      <c r="U145" s="6"/>
    </row>
    <row r="146" spans="1:21" s="4" customFormat="1" x14ac:dyDescent="0.2">
      <c r="A146" s="43"/>
      <c r="B146" s="44"/>
      <c r="C146" s="44"/>
      <c r="D146" s="45"/>
      <c r="E146" s="44"/>
      <c r="F146" s="44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T146" s="6"/>
      <c r="U146" s="6"/>
    </row>
    <row r="147" spans="1:21" s="4" customFormat="1" x14ac:dyDescent="0.2">
      <c r="A147" s="43"/>
      <c r="B147" s="44"/>
      <c r="C147" s="44"/>
      <c r="D147" s="45"/>
      <c r="E147" s="44"/>
      <c r="F147" s="44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T147" s="6"/>
      <c r="U147" s="6"/>
    </row>
    <row r="148" spans="1:21" s="4" customFormat="1" x14ac:dyDescent="0.2">
      <c r="A148" s="43"/>
      <c r="B148" s="44"/>
      <c r="C148" s="44"/>
      <c r="D148" s="45"/>
      <c r="E148" s="44"/>
      <c r="F148" s="44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T148" s="6"/>
      <c r="U148" s="6"/>
    </row>
    <row r="149" spans="1:21" s="4" customFormat="1" x14ac:dyDescent="0.2">
      <c r="A149" s="43"/>
      <c r="B149" s="44"/>
      <c r="C149" s="44"/>
      <c r="D149" s="45"/>
      <c r="E149" s="44"/>
      <c r="F149" s="44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T149" s="6"/>
      <c r="U149" s="6"/>
    </row>
    <row r="150" spans="1:21" s="4" customFormat="1" x14ac:dyDescent="0.2">
      <c r="A150" s="43"/>
      <c r="B150" s="44"/>
      <c r="C150" s="44"/>
      <c r="D150" s="45"/>
      <c r="E150" s="44"/>
      <c r="F150" s="44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T150" s="6"/>
      <c r="U150" s="6"/>
    </row>
    <row r="151" spans="1:21" s="33" customFormat="1" x14ac:dyDescent="0.2">
      <c r="A151" s="29" t="s">
        <v>83</v>
      </c>
      <c r="B151" s="30"/>
      <c r="C151" s="30"/>
      <c r="D151" s="31"/>
      <c r="E151" s="30"/>
      <c r="F151" s="32"/>
      <c r="J151" s="34"/>
      <c r="T151" s="35"/>
      <c r="U151" s="35"/>
    </row>
    <row r="152" spans="1:21" s="33" customFormat="1" x14ac:dyDescent="0.2">
      <c r="A152" s="29" t="s">
        <v>98</v>
      </c>
      <c r="B152" s="30"/>
      <c r="C152" s="30"/>
      <c r="D152" s="31"/>
      <c r="E152" s="30"/>
      <c r="F152" s="32"/>
      <c r="J152" s="34"/>
      <c r="O152" s="33" t="s">
        <v>82</v>
      </c>
      <c r="T152" s="35"/>
      <c r="U152" s="35"/>
    </row>
    <row r="153" spans="1:21" s="33" customFormat="1" x14ac:dyDescent="0.2">
      <c r="A153" s="29"/>
      <c r="B153" s="30" t="s">
        <v>155</v>
      </c>
      <c r="C153" s="30"/>
      <c r="D153" s="31"/>
      <c r="E153" s="30"/>
      <c r="F153" s="32"/>
      <c r="J153" s="34"/>
      <c r="T153" s="35"/>
      <c r="U153" s="35"/>
    </row>
    <row r="154" spans="1:21" s="12" customFormat="1" x14ac:dyDescent="0.2">
      <c r="A154" s="207" t="s">
        <v>63</v>
      </c>
      <c r="B154" s="167" t="s">
        <v>64</v>
      </c>
      <c r="C154" s="203" t="s">
        <v>65</v>
      </c>
      <c r="D154" s="205" t="s">
        <v>66</v>
      </c>
      <c r="E154" s="206" t="s">
        <v>67</v>
      </c>
      <c r="F154" s="206" t="s">
        <v>6</v>
      </c>
      <c r="G154" s="201" t="s">
        <v>80</v>
      </c>
      <c r="H154" s="201"/>
      <c r="I154" s="201"/>
      <c r="J154" s="201" t="s">
        <v>308</v>
      </c>
      <c r="K154" s="201"/>
      <c r="L154" s="201"/>
      <c r="M154" s="201"/>
      <c r="N154" s="201"/>
      <c r="O154" s="201"/>
      <c r="P154" s="201"/>
      <c r="Q154" s="201"/>
      <c r="R154" s="201"/>
      <c r="T154" s="13"/>
      <c r="U154" s="13"/>
    </row>
    <row r="155" spans="1:21" s="4" customFormat="1" ht="24" x14ac:dyDescent="0.2">
      <c r="A155" s="208"/>
      <c r="B155" s="202"/>
      <c r="C155" s="204"/>
      <c r="D155" s="205"/>
      <c r="E155" s="206"/>
      <c r="F155" s="206"/>
      <c r="G155" s="28" t="s">
        <v>68</v>
      </c>
      <c r="H155" s="28" t="s">
        <v>69</v>
      </c>
      <c r="I155" s="28" t="s">
        <v>70</v>
      </c>
      <c r="J155" s="28" t="s">
        <v>73</v>
      </c>
      <c r="K155" s="28" t="s">
        <v>71</v>
      </c>
      <c r="L155" s="28" t="s">
        <v>72</v>
      </c>
      <c r="M155" s="28" t="s">
        <v>74</v>
      </c>
      <c r="N155" s="28" t="s">
        <v>75</v>
      </c>
      <c r="O155" s="28" t="s">
        <v>76</v>
      </c>
      <c r="P155" s="28" t="s">
        <v>77</v>
      </c>
      <c r="Q155" s="28" t="s">
        <v>78</v>
      </c>
      <c r="R155" s="28" t="s">
        <v>79</v>
      </c>
      <c r="T155" s="6"/>
      <c r="U155" s="6"/>
    </row>
    <row r="156" spans="1:21" s="4" customFormat="1" ht="206.25" x14ac:dyDescent="0.2">
      <c r="A156" s="37">
        <v>7</v>
      </c>
      <c r="B156" s="38" t="s">
        <v>171</v>
      </c>
      <c r="C156" s="48" t="s">
        <v>173</v>
      </c>
      <c r="D156" s="39">
        <v>465000</v>
      </c>
      <c r="E156" s="38" t="s">
        <v>172</v>
      </c>
      <c r="F156" s="38" t="s">
        <v>119</v>
      </c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T156" s="6"/>
      <c r="U156" s="6"/>
    </row>
    <row r="157" spans="1:21" s="4" customFormat="1" ht="120.75" x14ac:dyDescent="0.2">
      <c r="A157" s="47">
        <v>8</v>
      </c>
      <c r="B157" s="38" t="s">
        <v>174</v>
      </c>
      <c r="C157" s="49" t="s">
        <v>176</v>
      </c>
      <c r="D157" s="39">
        <v>190000</v>
      </c>
      <c r="E157" s="38" t="s">
        <v>175</v>
      </c>
      <c r="F157" s="38" t="s">
        <v>119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T157" s="6"/>
      <c r="U157" s="6"/>
    </row>
    <row r="158" spans="1:21" s="61" customFormat="1" x14ac:dyDescent="0.2">
      <c r="A158" s="43"/>
      <c r="B158" s="44"/>
      <c r="C158" s="57"/>
      <c r="D158" s="45"/>
      <c r="E158" s="44"/>
      <c r="F158" s="44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T158" s="62"/>
      <c r="U158" s="62"/>
    </row>
    <row r="159" spans="1:21" s="33" customFormat="1" x14ac:dyDescent="0.2">
      <c r="A159" s="29" t="s">
        <v>83</v>
      </c>
      <c r="B159" s="30"/>
      <c r="C159" s="30"/>
      <c r="D159" s="31"/>
      <c r="E159" s="30"/>
      <c r="F159" s="32"/>
      <c r="J159" s="34"/>
      <c r="T159" s="35"/>
      <c r="U159" s="35"/>
    </row>
    <row r="160" spans="1:21" s="33" customFormat="1" x14ac:dyDescent="0.2">
      <c r="A160" s="29" t="s">
        <v>98</v>
      </c>
      <c r="B160" s="30"/>
      <c r="C160" s="30"/>
      <c r="D160" s="31"/>
      <c r="E160" s="30"/>
      <c r="F160" s="32"/>
      <c r="J160" s="34"/>
      <c r="O160" s="33" t="s">
        <v>82</v>
      </c>
      <c r="T160" s="35"/>
      <c r="U160" s="35"/>
    </row>
    <row r="161" spans="1:21" s="33" customFormat="1" x14ac:dyDescent="0.2">
      <c r="A161" s="29"/>
      <c r="B161" s="30" t="s">
        <v>155</v>
      </c>
      <c r="C161" s="30"/>
      <c r="D161" s="31"/>
      <c r="E161" s="30"/>
      <c r="F161" s="32"/>
      <c r="J161" s="34"/>
      <c r="T161" s="35"/>
      <c r="U161" s="35"/>
    </row>
    <row r="162" spans="1:21" s="12" customFormat="1" x14ac:dyDescent="0.2">
      <c r="A162" s="207" t="s">
        <v>63</v>
      </c>
      <c r="B162" s="167" t="s">
        <v>64</v>
      </c>
      <c r="C162" s="203" t="s">
        <v>65</v>
      </c>
      <c r="D162" s="205" t="s">
        <v>66</v>
      </c>
      <c r="E162" s="206" t="s">
        <v>67</v>
      </c>
      <c r="F162" s="206" t="s">
        <v>6</v>
      </c>
      <c r="G162" s="201" t="s">
        <v>80</v>
      </c>
      <c r="H162" s="201"/>
      <c r="I162" s="201"/>
      <c r="J162" s="201" t="s">
        <v>308</v>
      </c>
      <c r="K162" s="201"/>
      <c r="L162" s="201"/>
      <c r="M162" s="201"/>
      <c r="N162" s="201"/>
      <c r="O162" s="201"/>
      <c r="P162" s="201"/>
      <c r="Q162" s="201"/>
      <c r="R162" s="201"/>
      <c r="T162" s="13"/>
      <c r="U162" s="13"/>
    </row>
    <row r="163" spans="1:21" s="4" customFormat="1" ht="24" x14ac:dyDescent="0.2">
      <c r="A163" s="208"/>
      <c r="B163" s="202"/>
      <c r="C163" s="204"/>
      <c r="D163" s="205"/>
      <c r="E163" s="206"/>
      <c r="F163" s="206"/>
      <c r="G163" s="28" t="s">
        <v>68</v>
      </c>
      <c r="H163" s="28" t="s">
        <v>69</v>
      </c>
      <c r="I163" s="28" t="s">
        <v>70</v>
      </c>
      <c r="J163" s="28" t="s">
        <v>73</v>
      </c>
      <c r="K163" s="28" t="s">
        <v>71</v>
      </c>
      <c r="L163" s="28" t="s">
        <v>72</v>
      </c>
      <c r="M163" s="28" t="s">
        <v>74</v>
      </c>
      <c r="N163" s="28" t="s">
        <v>75</v>
      </c>
      <c r="O163" s="28" t="s">
        <v>76</v>
      </c>
      <c r="P163" s="28" t="s">
        <v>77</v>
      </c>
      <c r="Q163" s="28" t="s">
        <v>78</v>
      </c>
      <c r="R163" s="28" t="s">
        <v>79</v>
      </c>
      <c r="T163" s="6"/>
      <c r="U163" s="6"/>
    </row>
    <row r="164" spans="1:21" s="4" customFormat="1" ht="75" x14ac:dyDescent="0.2">
      <c r="A164" s="37">
        <v>9</v>
      </c>
      <c r="B164" s="54" t="s">
        <v>177</v>
      </c>
      <c r="C164" s="36" t="s">
        <v>179</v>
      </c>
      <c r="D164" s="55">
        <v>199000</v>
      </c>
      <c r="E164" s="54" t="s">
        <v>178</v>
      </c>
      <c r="F164" s="54" t="s">
        <v>119</v>
      </c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T164" s="6"/>
      <c r="U164" s="6"/>
    </row>
    <row r="165" spans="1:21" s="4" customFormat="1" ht="112.5" x14ac:dyDescent="0.2">
      <c r="A165" s="37">
        <v>10</v>
      </c>
      <c r="B165" s="38" t="s">
        <v>180</v>
      </c>
      <c r="C165" s="36" t="s">
        <v>182</v>
      </c>
      <c r="D165" s="39">
        <v>224000</v>
      </c>
      <c r="E165" s="38" t="s">
        <v>181</v>
      </c>
      <c r="F165" s="38" t="s">
        <v>119</v>
      </c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T165" s="6"/>
      <c r="U165" s="6"/>
    </row>
    <row r="166" spans="1:21" s="4" customFormat="1" ht="37.5" x14ac:dyDescent="0.2">
      <c r="A166" s="50">
        <v>11</v>
      </c>
      <c r="B166" s="51" t="s">
        <v>183</v>
      </c>
      <c r="C166" s="60" t="s">
        <v>185</v>
      </c>
      <c r="D166" s="52">
        <v>212000</v>
      </c>
      <c r="E166" s="51" t="s">
        <v>184</v>
      </c>
      <c r="F166" s="51" t="s">
        <v>119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T166" s="6"/>
      <c r="U166" s="6"/>
    </row>
    <row r="167" spans="1:21" s="4" customFormat="1" ht="37.5" x14ac:dyDescent="0.2">
      <c r="A167" s="47">
        <v>12</v>
      </c>
      <c r="B167" s="38" t="s">
        <v>187</v>
      </c>
      <c r="C167" s="38" t="s">
        <v>186</v>
      </c>
      <c r="D167" s="39">
        <v>400000</v>
      </c>
      <c r="E167" s="38" t="s">
        <v>97</v>
      </c>
      <c r="F167" s="38" t="s">
        <v>119</v>
      </c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T167" s="6"/>
      <c r="U167" s="6"/>
    </row>
    <row r="168" spans="1:21" s="4" customFormat="1" x14ac:dyDescent="0.2">
      <c r="A168" s="43"/>
      <c r="B168" s="44"/>
      <c r="C168" s="44"/>
      <c r="D168" s="45"/>
      <c r="E168" s="44"/>
      <c r="F168" s="44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T168" s="6"/>
      <c r="U168" s="6"/>
    </row>
    <row r="169" spans="1:21" s="4" customFormat="1" x14ac:dyDescent="0.2">
      <c r="A169" s="43"/>
      <c r="B169" s="44"/>
      <c r="C169" s="44"/>
      <c r="D169" s="45"/>
      <c r="E169" s="44"/>
      <c r="F169" s="44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T169" s="6"/>
      <c r="U169" s="6"/>
    </row>
    <row r="170" spans="1:21" s="4" customFormat="1" x14ac:dyDescent="0.2">
      <c r="A170" s="43"/>
      <c r="B170" s="44"/>
      <c r="C170" s="44"/>
      <c r="D170" s="45"/>
      <c r="E170" s="44"/>
      <c r="F170" s="44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T170" s="6"/>
      <c r="U170" s="6"/>
    </row>
    <row r="171" spans="1:21" s="4" customFormat="1" x14ac:dyDescent="0.2">
      <c r="A171" s="43"/>
      <c r="B171" s="44"/>
      <c r="C171" s="44"/>
      <c r="D171" s="45"/>
      <c r="E171" s="44"/>
      <c r="F171" s="44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T171" s="6"/>
      <c r="U171" s="6"/>
    </row>
    <row r="172" spans="1:21" s="33" customFormat="1" x14ac:dyDescent="0.2">
      <c r="A172" s="29" t="s">
        <v>83</v>
      </c>
      <c r="B172" s="30"/>
      <c r="C172" s="30"/>
      <c r="D172" s="31"/>
      <c r="E172" s="30"/>
      <c r="F172" s="32"/>
      <c r="J172" s="34"/>
      <c r="T172" s="35"/>
      <c r="U172" s="35"/>
    </row>
    <row r="173" spans="1:21" s="33" customFormat="1" x14ac:dyDescent="0.2">
      <c r="A173" s="29" t="s">
        <v>98</v>
      </c>
      <c r="B173" s="30"/>
      <c r="C173" s="30"/>
      <c r="D173" s="31"/>
      <c r="E173" s="30"/>
      <c r="F173" s="32"/>
      <c r="J173" s="34"/>
      <c r="O173" s="33" t="s">
        <v>82</v>
      </c>
      <c r="T173" s="35"/>
      <c r="U173" s="35"/>
    </row>
    <row r="174" spans="1:21" s="33" customFormat="1" x14ac:dyDescent="0.2">
      <c r="A174" s="29"/>
      <c r="B174" s="30" t="s">
        <v>155</v>
      </c>
      <c r="C174" s="30"/>
      <c r="D174" s="31"/>
      <c r="E174" s="30"/>
      <c r="F174" s="32"/>
      <c r="J174" s="34"/>
      <c r="T174" s="35"/>
      <c r="U174" s="35"/>
    </row>
    <row r="175" spans="1:21" s="12" customFormat="1" x14ac:dyDescent="0.2">
      <c r="A175" s="207" t="s">
        <v>63</v>
      </c>
      <c r="B175" s="167" t="s">
        <v>64</v>
      </c>
      <c r="C175" s="203" t="s">
        <v>65</v>
      </c>
      <c r="D175" s="205" t="s">
        <v>66</v>
      </c>
      <c r="E175" s="206" t="s">
        <v>67</v>
      </c>
      <c r="F175" s="206" t="s">
        <v>6</v>
      </c>
      <c r="G175" s="201" t="s">
        <v>80</v>
      </c>
      <c r="H175" s="201"/>
      <c r="I175" s="201"/>
      <c r="J175" s="201" t="s">
        <v>308</v>
      </c>
      <c r="K175" s="201"/>
      <c r="L175" s="201"/>
      <c r="M175" s="201"/>
      <c r="N175" s="201"/>
      <c r="O175" s="201"/>
      <c r="P175" s="201"/>
      <c r="Q175" s="201"/>
      <c r="R175" s="201"/>
      <c r="T175" s="13"/>
      <c r="U175" s="13"/>
    </row>
    <row r="176" spans="1:21" s="4" customFormat="1" ht="24" x14ac:dyDescent="0.2">
      <c r="A176" s="208"/>
      <c r="B176" s="202"/>
      <c r="C176" s="204"/>
      <c r="D176" s="205"/>
      <c r="E176" s="206"/>
      <c r="F176" s="206"/>
      <c r="G176" s="28" t="s">
        <v>68</v>
      </c>
      <c r="H176" s="28" t="s">
        <v>69</v>
      </c>
      <c r="I176" s="28" t="s">
        <v>70</v>
      </c>
      <c r="J176" s="28" t="s">
        <v>73</v>
      </c>
      <c r="K176" s="28" t="s">
        <v>71</v>
      </c>
      <c r="L176" s="28" t="s">
        <v>72</v>
      </c>
      <c r="M176" s="28" t="s">
        <v>74</v>
      </c>
      <c r="N176" s="28" t="s">
        <v>75</v>
      </c>
      <c r="O176" s="28" t="s">
        <v>76</v>
      </c>
      <c r="P176" s="28" t="s">
        <v>77</v>
      </c>
      <c r="Q176" s="28" t="s">
        <v>78</v>
      </c>
      <c r="R176" s="28" t="s">
        <v>79</v>
      </c>
      <c r="T176" s="6"/>
      <c r="U176" s="6"/>
    </row>
    <row r="177" spans="1:21" s="4" customFormat="1" ht="112.5" x14ac:dyDescent="0.2">
      <c r="A177" s="47">
        <v>13</v>
      </c>
      <c r="B177" s="38" t="s">
        <v>232</v>
      </c>
      <c r="C177" s="59" t="s">
        <v>197</v>
      </c>
      <c r="D177" s="39">
        <v>300000</v>
      </c>
      <c r="E177" s="38" t="s">
        <v>188</v>
      </c>
      <c r="F177" s="38" t="s">
        <v>119</v>
      </c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U177" s="6"/>
    </row>
    <row r="178" spans="1:21" s="4" customFormat="1" ht="19.5" thickBot="1" x14ac:dyDescent="0.35">
      <c r="A178" s="43"/>
      <c r="B178" s="44"/>
      <c r="C178" s="44"/>
      <c r="D178" s="103">
        <f>SUM(D121+D122+D132+D133+D143+D144+D156+D157+D164+D165+D166+D167+D177)</f>
        <v>4781000</v>
      </c>
      <c r="E178" s="44"/>
      <c r="F178" s="44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T178" s="6"/>
      <c r="U178" s="6"/>
    </row>
    <row r="179" spans="1:21" s="4" customFormat="1" ht="19.5" thickTop="1" x14ac:dyDescent="0.2">
      <c r="A179" s="43"/>
      <c r="B179" s="44"/>
      <c r="C179" s="44"/>
      <c r="D179" s="45"/>
      <c r="E179" s="44"/>
      <c r="F179" s="44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T179" s="6"/>
      <c r="U179" s="6"/>
    </row>
    <row r="180" spans="1:21" s="4" customFormat="1" x14ac:dyDescent="0.2">
      <c r="A180" s="43"/>
      <c r="B180" s="44"/>
      <c r="C180" s="44"/>
      <c r="D180" s="45"/>
      <c r="E180" s="44"/>
      <c r="F180" s="44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T180" s="6"/>
      <c r="U180" s="6"/>
    </row>
    <row r="181" spans="1:21" s="4" customFormat="1" x14ac:dyDescent="0.2">
      <c r="A181" s="43"/>
      <c r="B181" s="44"/>
      <c r="C181" s="44"/>
      <c r="D181" s="45"/>
      <c r="E181" s="44"/>
      <c r="F181" s="44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T181" s="6"/>
      <c r="U181" s="6"/>
    </row>
    <row r="182" spans="1:21" s="4" customFormat="1" x14ac:dyDescent="0.2">
      <c r="A182" s="43"/>
      <c r="B182" s="44"/>
      <c r="C182" s="44"/>
      <c r="D182" s="45"/>
      <c r="E182" s="44"/>
      <c r="F182" s="44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T182" s="6"/>
      <c r="U182" s="6"/>
    </row>
    <row r="183" spans="1:21" s="4" customFormat="1" x14ac:dyDescent="0.2">
      <c r="A183" s="43"/>
      <c r="B183" s="44"/>
      <c r="C183" s="44"/>
      <c r="D183" s="45"/>
      <c r="E183" s="44"/>
      <c r="F183" s="44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T183" s="6"/>
      <c r="U183" s="6"/>
    </row>
    <row r="184" spans="1:21" s="4" customFormat="1" x14ac:dyDescent="0.2">
      <c r="A184" s="43"/>
      <c r="B184" s="44"/>
      <c r="C184" s="44"/>
      <c r="D184" s="45"/>
      <c r="E184" s="44"/>
      <c r="F184" s="44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T184" s="6"/>
      <c r="U184" s="6"/>
    </row>
    <row r="185" spans="1:21" s="4" customFormat="1" x14ac:dyDescent="0.2">
      <c r="A185" s="43"/>
      <c r="B185" s="44"/>
      <c r="C185" s="44"/>
      <c r="D185" s="45"/>
      <c r="E185" s="44"/>
      <c r="F185" s="44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T185" s="6"/>
      <c r="U185" s="6"/>
    </row>
    <row r="186" spans="1:21" s="4" customFormat="1" x14ac:dyDescent="0.2">
      <c r="A186" s="43"/>
      <c r="B186" s="44"/>
      <c r="C186" s="44"/>
      <c r="D186" s="45"/>
      <c r="E186" s="44"/>
      <c r="F186" s="44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T186" s="6"/>
      <c r="U186" s="6"/>
    </row>
    <row r="187" spans="1:21" s="4" customFormat="1" x14ac:dyDescent="0.2">
      <c r="A187" s="43"/>
      <c r="B187" s="44"/>
      <c r="C187" s="44"/>
      <c r="D187" s="45"/>
      <c r="E187" s="44"/>
      <c r="F187" s="44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T187" s="6"/>
      <c r="U187" s="6"/>
    </row>
    <row r="188" spans="1:21" s="4" customFormat="1" x14ac:dyDescent="0.2">
      <c r="A188" s="43"/>
      <c r="B188" s="44"/>
      <c r="C188" s="44"/>
      <c r="D188" s="45"/>
      <c r="E188" s="44"/>
      <c r="F188" s="44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T188" s="6"/>
      <c r="U188" s="6"/>
    </row>
    <row r="189" spans="1:21" s="4" customFormat="1" x14ac:dyDescent="0.2">
      <c r="A189" s="43"/>
      <c r="B189" s="44"/>
      <c r="C189" s="44"/>
      <c r="D189" s="45"/>
      <c r="E189" s="44"/>
      <c r="F189" s="44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T189" s="6"/>
      <c r="U189" s="6"/>
    </row>
    <row r="190" spans="1:21" s="33" customFormat="1" x14ac:dyDescent="0.2">
      <c r="A190" s="29" t="s">
        <v>83</v>
      </c>
      <c r="B190" s="30"/>
      <c r="C190" s="30"/>
      <c r="D190" s="31"/>
      <c r="E190" s="30"/>
      <c r="F190" s="32"/>
      <c r="J190" s="34"/>
      <c r="T190" s="35"/>
      <c r="U190" s="35"/>
    </row>
    <row r="191" spans="1:21" s="33" customFormat="1" x14ac:dyDescent="0.2">
      <c r="A191" s="29" t="s">
        <v>104</v>
      </c>
      <c r="B191" s="30"/>
      <c r="C191" s="30"/>
      <c r="D191" s="31"/>
      <c r="E191" s="30"/>
      <c r="F191" s="32"/>
      <c r="J191" s="34"/>
      <c r="O191" s="33" t="s">
        <v>82</v>
      </c>
      <c r="T191" s="35"/>
      <c r="U191" s="35"/>
    </row>
    <row r="192" spans="1:21" s="33" customFormat="1" x14ac:dyDescent="0.2">
      <c r="A192" s="29"/>
      <c r="B192" s="30" t="s">
        <v>190</v>
      </c>
      <c r="C192" s="30"/>
      <c r="D192" s="31"/>
      <c r="E192" s="30"/>
      <c r="F192" s="32"/>
      <c r="J192" s="34"/>
      <c r="T192" s="35"/>
      <c r="U192" s="35"/>
    </row>
    <row r="193" spans="1:21" s="12" customFormat="1" x14ac:dyDescent="0.2">
      <c r="A193" s="207" t="s">
        <v>63</v>
      </c>
      <c r="B193" s="167" t="s">
        <v>64</v>
      </c>
      <c r="C193" s="203" t="s">
        <v>65</v>
      </c>
      <c r="D193" s="205" t="s">
        <v>66</v>
      </c>
      <c r="E193" s="206" t="s">
        <v>67</v>
      </c>
      <c r="F193" s="206" t="s">
        <v>6</v>
      </c>
      <c r="G193" s="201" t="s">
        <v>80</v>
      </c>
      <c r="H193" s="201"/>
      <c r="I193" s="201"/>
      <c r="J193" s="201" t="s">
        <v>308</v>
      </c>
      <c r="K193" s="201"/>
      <c r="L193" s="201"/>
      <c r="M193" s="201"/>
      <c r="N193" s="201"/>
      <c r="O193" s="201"/>
      <c r="P193" s="201"/>
      <c r="Q193" s="201"/>
      <c r="R193" s="201"/>
      <c r="T193" s="13"/>
      <c r="U193" s="13"/>
    </row>
    <row r="194" spans="1:21" s="4" customFormat="1" ht="24" x14ac:dyDescent="0.2">
      <c r="A194" s="208"/>
      <c r="B194" s="202"/>
      <c r="C194" s="204"/>
      <c r="D194" s="205"/>
      <c r="E194" s="206"/>
      <c r="F194" s="206"/>
      <c r="G194" s="28" t="s">
        <v>68</v>
      </c>
      <c r="H194" s="28" t="s">
        <v>69</v>
      </c>
      <c r="I194" s="28" t="s">
        <v>70</v>
      </c>
      <c r="J194" s="28" t="s">
        <v>73</v>
      </c>
      <c r="K194" s="28" t="s">
        <v>71</v>
      </c>
      <c r="L194" s="28" t="s">
        <v>72</v>
      </c>
      <c r="M194" s="28" t="s">
        <v>74</v>
      </c>
      <c r="N194" s="28" t="s">
        <v>75</v>
      </c>
      <c r="O194" s="28" t="s">
        <v>76</v>
      </c>
      <c r="P194" s="28" t="s">
        <v>77</v>
      </c>
      <c r="Q194" s="28" t="s">
        <v>78</v>
      </c>
      <c r="R194" s="28" t="s">
        <v>79</v>
      </c>
      <c r="T194" s="6"/>
      <c r="U194" s="6"/>
    </row>
    <row r="195" spans="1:21" s="4" customFormat="1" ht="37.5" x14ac:dyDescent="0.2">
      <c r="A195" s="37">
        <v>1</v>
      </c>
      <c r="B195" s="54" t="s">
        <v>191</v>
      </c>
      <c r="C195" s="36" t="s">
        <v>146</v>
      </c>
      <c r="D195" s="55">
        <v>5000</v>
      </c>
      <c r="E195" s="38" t="s">
        <v>97</v>
      </c>
      <c r="F195" s="54" t="s">
        <v>118</v>
      </c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T195" s="6"/>
      <c r="U195" s="6"/>
    </row>
    <row r="196" spans="1:21" s="4" customFormat="1" ht="37.5" x14ac:dyDescent="0.2">
      <c r="A196" s="37">
        <v>2</v>
      </c>
      <c r="B196" s="54" t="s">
        <v>192</v>
      </c>
      <c r="C196" s="36" t="s">
        <v>146</v>
      </c>
      <c r="D196" s="55">
        <v>100000</v>
      </c>
      <c r="E196" s="38" t="s">
        <v>97</v>
      </c>
      <c r="F196" s="54" t="s">
        <v>118</v>
      </c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T196" s="6"/>
      <c r="U196" s="6"/>
    </row>
    <row r="197" spans="1:21" s="4" customFormat="1" ht="37.5" x14ac:dyDescent="0.2">
      <c r="A197" s="37">
        <v>3</v>
      </c>
      <c r="B197" s="54" t="s">
        <v>193</v>
      </c>
      <c r="C197" s="36" t="s">
        <v>146</v>
      </c>
      <c r="D197" s="55">
        <v>5000</v>
      </c>
      <c r="E197" s="38" t="s">
        <v>97</v>
      </c>
      <c r="F197" s="54" t="s">
        <v>118</v>
      </c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T197" s="6"/>
      <c r="U197" s="6"/>
    </row>
    <row r="198" spans="1:21" s="4" customFormat="1" ht="37.5" x14ac:dyDescent="0.2">
      <c r="A198" s="37">
        <v>4</v>
      </c>
      <c r="B198" s="54" t="s">
        <v>194</v>
      </c>
      <c r="C198" s="36" t="s">
        <v>146</v>
      </c>
      <c r="D198" s="55">
        <v>250000</v>
      </c>
      <c r="E198" s="38" t="s">
        <v>97</v>
      </c>
      <c r="F198" s="54" t="s">
        <v>118</v>
      </c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T198" s="6"/>
      <c r="U198" s="6"/>
    </row>
    <row r="199" spans="1:21" s="4" customFormat="1" ht="131.25" x14ac:dyDescent="0.2">
      <c r="A199" s="37">
        <v>5</v>
      </c>
      <c r="B199" s="54" t="s">
        <v>233</v>
      </c>
      <c r="C199" s="36" t="s">
        <v>196</v>
      </c>
      <c r="D199" s="55">
        <v>25000</v>
      </c>
      <c r="E199" s="54" t="s">
        <v>195</v>
      </c>
      <c r="F199" s="54" t="s">
        <v>118</v>
      </c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U199" s="6"/>
    </row>
    <row r="200" spans="1:21" s="4" customFormat="1" ht="19.5" thickBot="1" x14ac:dyDescent="0.35">
      <c r="A200" s="43"/>
      <c r="B200" s="44"/>
      <c r="C200" s="44"/>
      <c r="D200" s="103">
        <f>SUM(D195+D196+D197+D198+D199)</f>
        <v>385000</v>
      </c>
      <c r="E200" s="44"/>
      <c r="F200" s="44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T200" s="6"/>
      <c r="U200" s="6"/>
    </row>
    <row r="201" spans="1:21" s="4" customFormat="1" ht="19.5" thickTop="1" x14ac:dyDescent="0.2">
      <c r="A201" s="43"/>
      <c r="B201" s="44"/>
      <c r="C201" s="44"/>
      <c r="D201" s="45"/>
      <c r="E201" s="44"/>
      <c r="F201" s="44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T201" s="6"/>
      <c r="U201" s="6"/>
    </row>
    <row r="202" spans="1:21" s="4" customFormat="1" x14ac:dyDescent="0.2">
      <c r="A202" s="43"/>
      <c r="B202" s="44"/>
      <c r="C202" s="44"/>
      <c r="D202" s="45"/>
      <c r="E202" s="44"/>
      <c r="F202" s="44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T202" s="6"/>
      <c r="U202" s="6"/>
    </row>
    <row r="203" spans="1:21" s="33" customFormat="1" x14ac:dyDescent="0.2">
      <c r="A203" s="29" t="s">
        <v>83</v>
      </c>
      <c r="B203" s="30"/>
      <c r="C203" s="30"/>
      <c r="D203" s="31"/>
      <c r="E203" s="30"/>
      <c r="F203" s="32"/>
      <c r="J203" s="34"/>
      <c r="T203" s="35"/>
      <c r="U203" s="35"/>
    </row>
    <row r="204" spans="1:21" s="33" customFormat="1" x14ac:dyDescent="0.2">
      <c r="A204" s="29" t="s">
        <v>104</v>
      </c>
      <c r="B204" s="30"/>
      <c r="C204" s="30"/>
      <c r="D204" s="31"/>
      <c r="E204" s="30"/>
      <c r="F204" s="32"/>
      <c r="J204" s="34"/>
      <c r="O204" s="33" t="s">
        <v>82</v>
      </c>
      <c r="T204" s="35"/>
      <c r="U204" s="35"/>
    </row>
    <row r="205" spans="1:21" s="33" customFormat="1" x14ac:dyDescent="0.2">
      <c r="A205" s="29"/>
      <c r="B205" s="30" t="s">
        <v>189</v>
      </c>
      <c r="C205" s="30"/>
      <c r="D205" s="31"/>
      <c r="E205" s="30"/>
      <c r="F205" s="32"/>
      <c r="J205" s="34"/>
      <c r="T205" s="35"/>
      <c r="U205" s="35"/>
    </row>
    <row r="206" spans="1:21" s="12" customFormat="1" x14ac:dyDescent="0.2">
      <c r="A206" s="207" t="s">
        <v>63</v>
      </c>
      <c r="B206" s="167" t="s">
        <v>64</v>
      </c>
      <c r="C206" s="203" t="s">
        <v>65</v>
      </c>
      <c r="D206" s="205" t="s">
        <v>66</v>
      </c>
      <c r="E206" s="206" t="s">
        <v>67</v>
      </c>
      <c r="F206" s="206" t="s">
        <v>6</v>
      </c>
      <c r="G206" s="201" t="s">
        <v>80</v>
      </c>
      <c r="H206" s="201"/>
      <c r="I206" s="201"/>
      <c r="J206" s="201" t="s">
        <v>308</v>
      </c>
      <c r="K206" s="201"/>
      <c r="L206" s="201"/>
      <c r="M206" s="201"/>
      <c r="N206" s="201"/>
      <c r="O206" s="201"/>
      <c r="P206" s="201"/>
      <c r="Q206" s="201"/>
      <c r="R206" s="201"/>
      <c r="T206" s="13"/>
      <c r="U206" s="13"/>
    </row>
    <row r="207" spans="1:21" s="4" customFormat="1" ht="24" x14ac:dyDescent="0.2">
      <c r="A207" s="208"/>
      <c r="B207" s="202"/>
      <c r="C207" s="204"/>
      <c r="D207" s="205"/>
      <c r="E207" s="206"/>
      <c r="F207" s="206"/>
      <c r="G207" s="28" t="s">
        <v>68</v>
      </c>
      <c r="H207" s="28" t="s">
        <v>69</v>
      </c>
      <c r="I207" s="28" t="s">
        <v>70</v>
      </c>
      <c r="J207" s="28" t="s">
        <v>73</v>
      </c>
      <c r="K207" s="28" t="s">
        <v>71</v>
      </c>
      <c r="L207" s="28" t="s">
        <v>72</v>
      </c>
      <c r="M207" s="28" t="s">
        <v>74</v>
      </c>
      <c r="N207" s="28" t="s">
        <v>75</v>
      </c>
      <c r="O207" s="28" t="s">
        <v>76</v>
      </c>
      <c r="P207" s="28" t="s">
        <v>77</v>
      </c>
      <c r="Q207" s="28" t="s">
        <v>78</v>
      </c>
      <c r="R207" s="28" t="s">
        <v>79</v>
      </c>
      <c r="T207" s="6"/>
      <c r="U207" s="6"/>
    </row>
    <row r="208" spans="1:21" s="4" customFormat="1" ht="37.5" x14ac:dyDescent="0.2">
      <c r="A208" s="37">
        <v>1</v>
      </c>
      <c r="B208" s="54" t="s">
        <v>99</v>
      </c>
      <c r="C208" s="36" t="s">
        <v>146</v>
      </c>
      <c r="D208" s="55">
        <v>70000</v>
      </c>
      <c r="E208" s="38" t="s">
        <v>97</v>
      </c>
      <c r="F208" s="54" t="s">
        <v>152</v>
      </c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T208" s="6"/>
      <c r="U208" s="6"/>
    </row>
    <row r="209" spans="1:21" s="4" customFormat="1" ht="37.5" x14ac:dyDescent="0.2">
      <c r="A209" s="37">
        <v>2</v>
      </c>
      <c r="B209" s="54" t="s">
        <v>100</v>
      </c>
      <c r="C209" s="36" t="s">
        <v>146</v>
      </c>
      <c r="D209" s="55">
        <v>100000</v>
      </c>
      <c r="E209" s="38" t="s">
        <v>97</v>
      </c>
      <c r="F209" s="54" t="s">
        <v>152</v>
      </c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T209" s="6"/>
      <c r="U209" s="6"/>
    </row>
    <row r="210" spans="1:21" s="4" customFormat="1" ht="37.5" x14ac:dyDescent="0.2">
      <c r="A210" s="37">
        <v>3</v>
      </c>
      <c r="B210" s="54" t="s">
        <v>204</v>
      </c>
      <c r="C210" s="36" t="s">
        <v>146</v>
      </c>
      <c r="D210" s="55">
        <v>150000</v>
      </c>
      <c r="E210" s="38" t="s">
        <v>97</v>
      </c>
      <c r="F210" s="54" t="s">
        <v>152</v>
      </c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T210" s="6"/>
      <c r="U210" s="6"/>
    </row>
    <row r="211" spans="1:21" s="4" customFormat="1" ht="37.5" x14ac:dyDescent="0.2">
      <c r="A211" s="37">
        <v>4</v>
      </c>
      <c r="B211" s="54" t="s">
        <v>102</v>
      </c>
      <c r="C211" s="36" t="s">
        <v>146</v>
      </c>
      <c r="D211" s="55">
        <v>30000</v>
      </c>
      <c r="E211" s="38" t="s">
        <v>97</v>
      </c>
      <c r="F211" s="54" t="s">
        <v>152</v>
      </c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T211" s="6"/>
      <c r="U211" s="6"/>
    </row>
    <row r="212" spans="1:21" s="4" customFormat="1" ht="56.25" x14ac:dyDescent="0.2">
      <c r="A212" s="37">
        <v>5</v>
      </c>
      <c r="B212" s="54" t="s">
        <v>205</v>
      </c>
      <c r="C212" s="36" t="s">
        <v>146</v>
      </c>
      <c r="D212" s="55">
        <v>150000</v>
      </c>
      <c r="E212" s="38" t="s">
        <v>97</v>
      </c>
      <c r="F212" s="54" t="s">
        <v>152</v>
      </c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T212" s="6"/>
      <c r="U212" s="6"/>
    </row>
    <row r="213" spans="1:21" s="4" customFormat="1" ht="93.75" x14ac:dyDescent="0.2">
      <c r="A213" s="47">
        <v>6</v>
      </c>
      <c r="B213" s="38" t="s">
        <v>206</v>
      </c>
      <c r="C213" s="59" t="s">
        <v>146</v>
      </c>
      <c r="D213" s="39">
        <v>300000</v>
      </c>
      <c r="E213" s="38" t="s">
        <v>97</v>
      </c>
      <c r="F213" s="38" t="s">
        <v>152</v>
      </c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T213" s="6"/>
      <c r="U213" s="6"/>
    </row>
    <row r="214" spans="1:21" s="4" customFormat="1" x14ac:dyDescent="0.2">
      <c r="A214" s="43"/>
      <c r="B214" s="44"/>
      <c r="C214" s="44"/>
      <c r="D214" s="45"/>
      <c r="E214" s="44"/>
      <c r="F214" s="44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T214" s="6"/>
      <c r="U214" s="6"/>
    </row>
    <row r="215" spans="1:21" s="4" customFormat="1" x14ac:dyDescent="0.2">
      <c r="A215" s="43"/>
      <c r="B215" s="44"/>
      <c r="C215" s="44"/>
      <c r="D215" s="45"/>
      <c r="E215" s="44"/>
      <c r="F215" s="44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T215" s="6"/>
      <c r="U215" s="6"/>
    </row>
    <row r="216" spans="1:21" s="33" customFormat="1" x14ac:dyDescent="0.2">
      <c r="A216" s="29" t="s">
        <v>83</v>
      </c>
      <c r="B216" s="30"/>
      <c r="C216" s="30"/>
      <c r="D216" s="31"/>
      <c r="E216" s="30"/>
      <c r="F216" s="32"/>
      <c r="J216" s="34"/>
      <c r="T216" s="35"/>
      <c r="U216" s="35"/>
    </row>
    <row r="217" spans="1:21" s="33" customFormat="1" x14ac:dyDescent="0.2">
      <c r="A217" s="29" t="s">
        <v>104</v>
      </c>
      <c r="B217" s="30"/>
      <c r="C217" s="30"/>
      <c r="D217" s="31"/>
      <c r="E217" s="30"/>
      <c r="F217" s="32"/>
      <c r="J217" s="34"/>
      <c r="O217" s="33" t="s">
        <v>82</v>
      </c>
      <c r="T217" s="35"/>
      <c r="U217" s="35"/>
    </row>
    <row r="218" spans="1:21" s="33" customFormat="1" x14ac:dyDescent="0.2">
      <c r="A218" s="29"/>
      <c r="B218" s="30" t="s">
        <v>189</v>
      </c>
      <c r="C218" s="30"/>
      <c r="D218" s="31"/>
      <c r="E218" s="30"/>
      <c r="F218" s="32"/>
      <c r="J218" s="34"/>
      <c r="T218" s="35"/>
      <c r="U218" s="35"/>
    </row>
    <row r="219" spans="1:21" s="12" customFormat="1" x14ac:dyDescent="0.2">
      <c r="A219" s="207" t="s">
        <v>63</v>
      </c>
      <c r="B219" s="167" t="s">
        <v>64</v>
      </c>
      <c r="C219" s="203" t="s">
        <v>65</v>
      </c>
      <c r="D219" s="205" t="s">
        <v>66</v>
      </c>
      <c r="E219" s="206" t="s">
        <v>67</v>
      </c>
      <c r="F219" s="206" t="s">
        <v>6</v>
      </c>
      <c r="G219" s="201" t="s">
        <v>80</v>
      </c>
      <c r="H219" s="201"/>
      <c r="I219" s="201"/>
      <c r="J219" s="201" t="s">
        <v>308</v>
      </c>
      <c r="K219" s="201"/>
      <c r="L219" s="201"/>
      <c r="M219" s="201"/>
      <c r="N219" s="201"/>
      <c r="O219" s="201"/>
      <c r="P219" s="201"/>
      <c r="Q219" s="201"/>
      <c r="R219" s="201"/>
      <c r="T219" s="13"/>
      <c r="U219" s="13"/>
    </row>
    <row r="220" spans="1:21" s="4" customFormat="1" ht="24" x14ac:dyDescent="0.2">
      <c r="A220" s="208"/>
      <c r="B220" s="202"/>
      <c r="C220" s="204"/>
      <c r="D220" s="205"/>
      <c r="E220" s="206"/>
      <c r="F220" s="206"/>
      <c r="G220" s="28" t="s">
        <v>68</v>
      </c>
      <c r="H220" s="28" t="s">
        <v>69</v>
      </c>
      <c r="I220" s="28" t="s">
        <v>70</v>
      </c>
      <c r="J220" s="28" t="s">
        <v>73</v>
      </c>
      <c r="K220" s="28" t="s">
        <v>71</v>
      </c>
      <c r="L220" s="28" t="s">
        <v>72</v>
      </c>
      <c r="M220" s="28" t="s">
        <v>74</v>
      </c>
      <c r="N220" s="28" t="s">
        <v>75</v>
      </c>
      <c r="O220" s="28" t="s">
        <v>76</v>
      </c>
      <c r="P220" s="28" t="s">
        <v>77</v>
      </c>
      <c r="Q220" s="28" t="s">
        <v>78</v>
      </c>
      <c r="R220" s="28" t="s">
        <v>79</v>
      </c>
      <c r="T220" s="6"/>
      <c r="U220" s="6"/>
    </row>
    <row r="221" spans="1:21" s="4" customFormat="1" ht="56.25" x14ac:dyDescent="0.2">
      <c r="A221" s="47">
        <v>7</v>
      </c>
      <c r="B221" s="38" t="s">
        <v>235</v>
      </c>
      <c r="C221" s="59" t="s">
        <v>234</v>
      </c>
      <c r="D221" s="39">
        <v>20000</v>
      </c>
      <c r="E221" s="38" t="s">
        <v>207</v>
      </c>
      <c r="F221" s="38" t="s">
        <v>152</v>
      </c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U221" s="6"/>
    </row>
    <row r="222" spans="1:21" s="61" customFormat="1" ht="19.5" thickBot="1" x14ac:dyDescent="0.35">
      <c r="A222" s="43"/>
      <c r="B222" s="44"/>
      <c r="C222" s="44"/>
      <c r="D222" s="103">
        <f>SUM(D208+D209+D210+D211+D212+D213+D221)</f>
        <v>820000</v>
      </c>
      <c r="E222" s="44"/>
      <c r="F222" s="44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T222" s="62"/>
      <c r="U222" s="62"/>
    </row>
    <row r="223" spans="1:21" s="61" customFormat="1" ht="19.5" thickTop="1" x14ac:dyDescent="0.2">
      <c r="A223" s="43"/>
      <c r="B223" s="44"/>
      <c r="C223" s="44"/>
      <c r="D223" s="45"/>
      <c r="E223" s="44"/>
      <c r="F223" s="44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T223" s="62"/>
      <c r="U223" s="62"/>
    </row>
    <row r="224" spans="1:21" s="61" customFormat="1" x14ac:dyDescent="0.2">
      <c r="A224" s="43"/>
      <c r="B224" s="44"/>
      <c r="C224" s="44"/>
      <c r="D224" s="45"/>
      <c r="E224" s="44"/>
      <c r="F224" s="44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T224" s="62"/>
      <c r="U224" s="62"/>
    </row>
    <row r="225" spans="1:21" s="61" customFormat="1" x14ac:dyDescent="0.2">
      <c r="A225" s="43"/>
      <c r="B225" s="44"/>
      <c r="C225" s="44"/>
      <c r="D225" s="45"/>
      <c r="E225" s="44"/>
      <c r="F225" s="44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T225" s="62"/>
      <c r="U225" s="62"/>
    </row>
    <row r="226" spans="1:21" s="61" customFormat="1" x14ac:dyDescent="0.2">
      <c r="A226" s="43"/>
      <c r="B226" s="44"/>
      <c r="C226" s="44"/>
      <c r="D226" s="45"/>
      <c r="E226" s="44"/>
      <c r="F226" s="44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T226" s="62"/>
      <c r="U226" s="62"/>
    </row>
    <row r="227" spans="1:21" s="61" customFormat="1" x14ac:dyDescent="0.2">
      <c r="A227" s="43"/>
      <c r="B227" s="44"/>
      <c r="C227" s="44"/>
      <c r="D227" s="45"/>
      <c r="E227" s="44"/>
      <c r="F227" s="44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T227" s="62"/>
      <c r="U227" s="62"/>
    </row>
    <row r="228" spans="1:21" s="61" customFormat="1" x14ac:dyDescent="0.2">
      <c r="A228" s="43"/>
      <c r="B228" s="44"/>
      <c r="C228" s="44"/>
      <c r="D228" s="45"/>
      <c r="E228" s="44"/>
      <c r="F228" s="44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T228" s="62"/>
      <c r="U228" s="62"/>
    </row>
    <row r="229" spans="1:21" s="61" customFormat="1" x14ac:dyDescent="0.2">
      <c r="A229" s="43"/>
      <c r="B229" s="44"/>
      <c r="C229" s="44"/>
      <c r="D229" s="45"/>
      <c r="E229" s="44"/>
      <c r="F229" s="44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T229" s="62"/>
      <c r="U229" s="62"/>
    </row>
    <row r="230" spans="1:21" s="61" customFormat="1" x14ac:dyDescent="0.2">
      <c r="A230" s="43"/>
      <c r="B230" s="44"/>
      <c r="C230" s="44"/>
      <c r="D230" s="45"/>
      <c r="E230" s="44"/>
      <c r="F230" s="44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T230" s="62"/>
      <c r="U230" s="62"/>
    </row>
    <row r="231" spans="1:21" s="61" customFormat="1" x14ac:dyDescent="0.2">
      <c r="A231" s="43"/>
      <c r="B231" s="44"/>
      <c r="C231" s="44"/>
      <c r="D231" s="45"/>
      <c r="E231" s="44"/>
      <c r="F231" s="44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T231" s="62"/>
      <c r="U231" s="62"/>
    </row>
    <row r="232" spans="1:21" s="61" customFormat="1" x14ac:dyDescent="0.2">
      <c r="A232" s="43"/>
      <c r="B232" s="44"/>
      <c r="C232" s="44"/>
      <c r="D232" s="45"/>
      <c r="E232" s="44"/>
      <c r="F232" s="44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T232" s="62"/>
      <c r="U232" s="62"/>
    </row>
    <row r="233" spans="1:21" s="61" customFormat="1" x14ac:dyDescent="0.2">
      <c r="A233" s="43"/>
      <c r="B233" s="44"/>
      <c r="C233" s="44"/>
      <c r="D233" s="45"/>
      <c r="E233" s="44"/>
      <c r="F233" s="44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T233" s="62"/>
      <c r="U233" s="62"/>
    </row>
    <row r="234" spans="1:21" s="61" customFormat="1" x14ac:dyDescent="0.2">
      <c r="A234" s="43"/>
      <c r="B234" s="44"/>
      <c r="C234" s="44"/>
      <c r="D234" s="45"/>
      <c r="E234" s="44"/>
      <c r="F234" s="44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T234" s="62"/>
      <c r="U234" s="62"/>
    </row>
    <row r="235" spans="1:21" s="61" customFormat="1" x14ac:dyDescent="0.2">
      <c r="A235" s="43"/>
      <c r="B235" s="44"/>
      <c r="C235" s="44"/>
      <c r="D235" s="45"/>
      <c r="E235" s="44"/>
      <c r="F235" s="44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T235" s="62"/>
      <c r="U235" s="62"/>
    </row>
    <row r="236" spans="1:21" s="61" customFormat="1" x14ac:dyDescent="0.2">
      <c r="A236" s="43"/>
      <c r="B236" s="44"/>
      <c r="C236" s="44"/>
      <c r="D236" s="45"/>
      <c r="E236" s="44"/>
      <c r="F236" s="44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T236" s="62"/>
      <c r="U236" s="62"/>
    </row>
    <row r="237" spans="1:21" s="33" customFormat="1" x14ac:dyDescent="0.2">
      <c r="A237" s="29" t="s">
        <v>83</v>
      </c>
      <c r="B237" s="30"/>
      <c r="C237" s="30"/>
      <c r="D237" s="31"/>
      <c r="E237" s="30"/>
      <c r="F237" s="32"/>
      <c r="J237" s="34"/>
      <c r="T237" s="35"/>
      <c r="U237" s="35"/>
    </row>
    <row r="238" spans="1:21" s="33" customFormat="1" x14ac:dyDescent="0.2">
      <c r="A238" s="29" t="s">
        <v>104</v>
      </c>
      <c r="B238" s="30"/>
      <c r="C238" s="30"/>
      <c r="D238" s="31"/>
      <c r="E238" s="30"/>
      <c r="F238" s="32"/>
      <c r="J238" s="34"/>
      <c r="O238" s="33" t="s">
        <v>82</v>
      </c>
      <c r="T238" s="35"/>
      <c r="U238" s="35"/>
    </row>
    <row r="239" spans="1:21" s="33" customFormat="1" x14ac:dyDescent="0.2">
      <c r="A239" s="29"/>
      <c r="B239" s="33" t="s">
        <v>239</v>
      </c>
      <c r="C239" s="30"/>
      <c r="D239" s="31"/>
      <c r="E239" s="30"/>
      <c r="F239" s="32"/>
      <c r="J239" s="34"/>
      <c r="T239" s="35"/>
      <c r="U239" s="35"/>
    </row>
    <row r="240" spans="1:21" s="12" customFormat="1" x14ac:dyDescent="0.2">
      <c r="A240" s="207" t="s">
        <v>63</v>
      </c>
      <c r="B240" s="167" t="s">
        <v>64</v>
      </c>
      <c r="C240" s="203" t="s">
        <v>65</v>
      </c>
      <c r="D240" s="205" t="s">
        <v>66</v>
      </c>
      <c r="E240" s="206" t="s">
        <v>67</v>
      </c>
      <c r="F240" s="206" t="s">
        <v>6</v>
      </c>
      <c r="G240" s="201" t="s">
        <v>80</v>
      </c>
      <c r="H240" s="201"/>
      <c r="I240" s="201"/>
      <c r="J240" s="201" t="s">
        <v>308</v>
      </c>
      <c r="K240" s="201"/>
      <c r="L240" s="201"/>
      <c r="M240" s="201"/>
      <c r="N240" s="201"/>
      <c r="O240" s="201"/>
      <c r="P240" s="201"/>
      <c r="Q240" s="201"/>
      <c r="R240" s="201"/>
      <c r="T240" s="13"/>
      <c r="U240" s="13"/>
    </row>
    <row r="241" spans="1:21" s="4" customFormat="1" ht="24" x14ac:dyDescent="0.2">
      <c r="A241" s="208"/>
      <c r="B241" s="202"/>
      <c r="C241" s="204"/>
      <c r="D241" s="205"/>
      <c r="E241" s="206"/>
      <c r="F241" s="206"/>
      <c r="G241" s="28" t="s">
        <v>68</v>
      </c>
      <c r="H241" s="28" t="s">
        <v>69</v>
      </c>
      <c r="I241" s="28" t="s">
        <v>70</v>
      </c>
      <c r="J241" s="28" t="s">
        <v>73</v>
      </c>
      <c r="K241" s="28" t="s">
        <v>71</v>
      </c>
      <c r="L241" s="28" t="s">
        <v>72</v>
      </c>
      <c r="M241" s="28" t="s">
        <v>74</v>
      </c>
      <c r="N241" s="28" t="s">
        <v>75</v>
      </c>
      <c r="O241" s="28" t="s">
        <v>76</v>
      </c>
      <c r="P241" s="28" t="s">
        <v>77</v>
      </c>
      <c r="Q241" s="28" t="s">
        <v>78</v>
      </c>
      <c r="R241" s="28" t="s">
        <v>79</v>
      </c>
      <c r="T241" s="6"/>
      <c r="U241" s="6"/>
    </row>
    <row r="242" spans="1:21" s="4" customFormat="1" ht="37.5" x14ac:dyDescent="0.2">
      <c r="A242" s="47">
        <v>1</v>
      </c>
      <c r="B242" s="38" t="s">
        <v>240</v>
      </c>
      <c r="C242" s="36" t="s">
        <v>146</v>
      </c>
      <c r="D242" s="39">
        <v>300000</v>
      </c>
      <c r="E242" s="38" t="s">
        <v>97</v>
      </c>
      <c r="F242" s="38" t="s">
        <v>85</v>
      </c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U242" s="6"/>
    </row>
    <row r="243" spans="1:21" s="4" customFormat="1" ht="19.5" thickBot="1" x14ac:dyDescent="0.35">
      <c r="A243" s="43"/>
      <c r="B243" s="44"/>
      <c r="C243" s="44"/>
      <c r="D243" s="103">
        <f>SUM(D242)</f>
        <v>300000</v>
      </c>
      <c r="E243" s="44"/>
      <c r="F243" s="44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T243" s="6"/>
      <c r="U243" s="6"/>
    </row>
    <row r="244" spans="1:21" s="4" customFormat="1" ht="19.5" thickTop="1" x14ac:dyDescent="0.2">
      <c r="A244" s="43"/>
      <c r="B244" s="44"/>
      <c r="C244" s="44"/>
      <c r="D244" s="45"/>
      <c r="E244" s="44"/>
      <c r="F244" s="44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T244" s="6"/>
      <c r="U244" s="6"/>
    </row>
    <row r="245" spans="1:21" s="4" customFormat="1" x14ac:dyDescent="0.2">
      <c r="A245" s="43"/>
      <c r="B245" s="44"/>
      <c r="C245" s="44"/>
      <c r="D245" s="45"/>
      <c r="E245" s="44"/>
      <c r="F245" s="44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T245" s="6"/>
      <c r="U245" s="6"/>
    </row>
    <row r="246" spans="1:21" s="4" customFormat="1" x14ac:dyDescent="0.2">
      <c r="A246" s="43"/>
      <c r="B246" s="44"/>
      <c r="C246" s="44"/>
      <c r="D246" s="45"/>
      <c r="E246" s="44"/>
      <c r="F246" s="44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T246" s="6"/>
      <c r="U246" s="6"/>
    </row>
    <row r="247" spans="1:21" s="4" customFormat="1" x14ac:dyDescent="0.2">
      <c r="A247" s="43"/>
      <c r="B247" s="44"/>
      <c r="C247" s="44"/>
      <c r="D247" s="45"/>
      <c r="E247" s="44"/>
      <c r="F247" s="44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T247" s="6"/>
      <c r="U247" s="6"/>
    </row>
    <row r="248" spans="1:21" s="4" customFormat="1" x14ac:dyDescent="0.2">
      <c r="A248" s="43"/>
      <c r="B248" s="44"/>
      <c r="C248" s="44"/>
      <c r="D248" s="45"/>
      <c r="E248" s="44"/>
      <c r="F248" s="44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T248" s="6"/>
      <c r="U248" s="6"/>
    </row>
    <row r="249" spans="1:21" s="4" customFormat="1" x14ac:dyDescent="0.2">
      <c r="A249" s="43"/>
      <c r="B249" s="44"/>
      <c r="C249" s="44"/>
      <c r="D249" s="45"/>
      <c r="E249" s="44"/>
      <c r="F249" s="44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T249" s="6"/>
      <c r="U249" s="6"/>
    </row>
    <row r="250" spans="1:21" s="4" customFormat="1" x14ac:dyDescent="0.2">
      <c r="A250" s="43"/>
      <c r="B250" s="44"/>
      <c r="C250" s="44"/>
      <c r="D250" s="45"/>
      <c r="E250" s="44"/>
      <c r="F250" s="44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T250" s="6"/>
      <c r="U250" s="6"/>
    </row>
    <row r="251" spans="1:21" s="4" customFormat="1" x14ac:dyDescent="0.2">
      <c r="A251" s="43"/>
      <c r="B251" s="44"/>
      <c r="C251" s="44"/>
      <c r="D251" s="45"/>
      <c r="E251" s="44"/>
      <c r="F251" s="44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T251" s="6"/>
      <c r="U251" s="6"/>
    </row>
    <row r="252" spans="1:21" s="4" customFormat="1" x14ac:dyDescent="0.2">
      <c r="A252" s="43"/>
      <c r="B252" s="44"/>
      <c r="C252" s="44"/>
      <c r="D252" s="45"/>
      <c r="E252" s="44"/>
      <c r="F252" s="44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T252" s="6"/>
      <c r="U252" s="6"/>
    </row>
    <row r="253" spans="1:21" s="4" customFormat="1" x14ac:dyDescent="0.2">
      <c r="A253" s="43"/>
      <c r="B253" s="44"/>
      <c r="C253" s="44"/>
      <c r="D253" s="45"/>
      <c r="E253" s="44"/>
      <c r="F253" s="44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T253" s="6"/>
      <c r="U253" s="6"/>
    </row>
    <row r="254" spans="1:21" s="4" customFormat="1" x14ac:dyDescent="0.2">
      <c r="A254" s="43"/>
      <c r="B254" s="44"/>
      <c r="C254" s="44"/>
      <c r="D254" s="45"/>
      <c r="E254" s="44"/>
      <c r="F254" s="44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T254" s="6"/>
      <c r="U254" s="6"/>
    </row>
    <row r="255" spans="1:21" s="4" customFormat="1" x14ac:dyDescent="0.2">
      <c r="A255" s="43"/>
      <c r="B255" s="44"/>
      <c r="C255" s="44"/>
      <c r="D255" s="45"/>
      <c r="E255" s="44"/>
      <c r="F255" s="44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T255" s="6"/>
      <c r="U255" s="6"/>
    </row>
    <row r="256" spans="1:21" s="4" customFormat="1" x14ac:dyDescent="0.2">
      <c r="A256" s="43"/>
      <c r="B256" s="44"/>
      <c r="C256" s="44"/>
      <c r="D256" s="45"/>
      <c r="E256" s="44"/>
      <c r="F256" s="44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T256" s="6"/>
      <c r="U256" s="6"/>
    </row>
    <row r="257" spans="1:21" s="4" customFormat="1" x14ac:dyDescent="0.2">
      <c r="A257" s="43"/>
      <c r="B257" s="44"/>
      <c r="C257" s="44"/>
      <c r="D257" s="45"/>
      <c r="E257" s="44"/>
      <c r="F257" s="44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T257" s="6"/>
      <c r="U257" s="6"/>
    </row>
    <row r="258" spans="1:21" s="4" customFormat="1" x14ac:dyDescent="0.2">
      <c r="A258" s="43"/>
      <c r="B258" s="44"/>
      <c r="C258" s="44"/>
      <c r="D258" s="45"/>
      <c r="E258" s="44"/>
      <c r="F258" s="44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T258" s="6"/>
      <c r="U258" s="6"/>
    </row>
    <row r="259" spans="1:21" s="33" customFormat="1" x14ac:dyDescent="0.2">
      <c r="A259" s="29" t="s">
        <v>83</v>
      </c>
      <c r="B259" s="30"/>
      <c r="C259" s="30"/>
      <c r="D259" s="31"/>
      <c r="E259" s="30"/>
      <c r="F259" s="32"/>
      <c r="J259" s="34"/>
      <c r="T259" s="35"/>
      <c r="U259" s="35"/>
    </row>
    <row r="260" spans="1:21" s="33" customFormat="1" x14ac:dyDescent="0.2">
      <c r="A260" s="29" t="s">
        <v>104</v>
      </c>
      <c r="B260" s="30"/>
      <c r="C260" s="30"/>
      <c r="D260" s="31"/>
      <c r="E260" s="30"/>
      <c r="F260" s="32"/>
      <c r="J260" s="34"/>
      <c r="O260" s="33" t="s">
        <v>82</v>
      </c>
      <c r="T260" s="35"/>
      <c r="U260" s="35"/>
    </row>
    <row r="261" spans="1:21" s="33" customFormat="1" x14ac:dyDescent="0.2">
      <c r="A261" s="29"/>
      <c r="B261" s="33" t="s">
        <v>241</v>
      </c>
      <c r="C261" s="30"/>
      <c r="D261" s="31"/>
      <c r="E261" s="30"/>
      <c r="F261" s="32"/>
      <c r="J261" s="34"/>
      <c r="T261" s="35"/>
      <c r="U261" s="35"/>
    </row>
    <row r="262" spans="1:21" s="12" customFormat="1" x14ac:dyDescent="0.2">
      <c r="A262" s="207" t="s">
        <v>63</v>
      </c>
      <c r="B262" s="167" t="s">
        <v>64</v>
      </c>
      <c r="C262" s="203" t="s">
        <v>65</v>
      </c>
      <c r="D262" s="205" t="s">
        <v>66</v>
      </c>
      <c r="E262" s="206" t="s">
        <v>67</v>
      </c>
      <c r="F262" s="206" t="s">
        <v>6</v>
      </c>
      <c r="G262" s="201" t="s">
        <v>80</v>
      </c>
      <c r="H262" s="201"/>
      <c r="I262" s="201"/>
      <c r="J262" s="201" t="s">
        <v>308</v>
      </c>
      <c r="K262" s="201"/>
      <c r="L262" s="201"/>
      <c r="M262" s="201"/>
      <c r="N262" s="201"/>
      <c r="O262" s="201"/>
      <c r="P262" s="201"/>
      <c r="Q262" s="201"/>
      <c r="R262" s="201"/>
      <c r="T262" s="13"/>
      <c r="U262" s="13"/>
    </row>
    <row r="263" spans="1:21" s="4" customFormat="1" ht="24" x14ac:dyDescent="0.2">
      <c r="A263" s="208"/>
      <c r="B263" s="202"/>
      <c r="C263" s="204"/>
      <c r="D263" s="205"/>
      <c r="E263" s="206"/>
      <c r="F263" s="206"/>
      <c r="G263" s="28" t="s">
        <v>68</v>
      </c>
      <c r="H263" s="28" t="s">
        <v>69</v>
      </c>
      <c r="I263" s="28" t="s">
        <v>70</v>
      </c>
      <c r="J263" s="28" t="s">
        <v>73</v>
      </c>
      <c r="K263" s="28" t="s">
        <v>71</v>
      </c>
      <c r="L263" s="28" t="s">
        <v>72</v>
      </c>
      <c r="M263" s="28" t="s">
        <v>74</v>
      </c>
      <c r="N263" s="28" t="s">
        <v>75</v>
      </c>
      <c r="O263" s="28" t="s">
        <v>76</v>
      </c>
      <c r="P263" s="28" t="s">
        <v>77</v>
      </c>
      <c r="Q263" s="28" t="s">
        <v>78</v>
      </c>
      <c r="R263" s="28" t="s">
        <v>79</v>
      </c>
      <c r="T263" s="6"/>
      <c r="U263" s="6"/>
    </row>
    <row r="264" spans="1:21" s="4" customFormat="1" ht="131.25" x14ac:dyDescent="0.2">
      <c r="A264" s="47">
        <v>1</v>
      </c>
      <c r="B264" s="38" t="s">
        <v>248</v>
      </c>
      <c r="C264" s="36" t="s">
        <v>249</v>
      </c>
      <c r="D264" s="39">
        <v>300000</v>
      </c>
      <c r="E264" s="38" t="s">
        <v>97</v>
      </c>
      <c r="F264" s="38" t="s">
        <v>107</v>
      </c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U264" s="6"/>
    </row>
    <row r="265" spans="1:21" s="4" customFormat="1" ht="19.5" thickBot="1" x14ac:dyDescent="0.35">
      <c r="A265" s="43"/>
      <c r="B265" s="44"/>
      <c r="C265" s="44"/>
      <c r="D265" s="103">
        <f>SUM(D264)</f>
        <v>300000</v>
      </c>
      <c r="E265" s="44"/>
      <c r="F265" s="44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T265" s="6"/>
      <c r="U265" s="6"/>
    </row>
    <row r="266" spans="1:21" s="4" customFormat="1" ht="19.5" thickTop="1" x14ac:dyDescent="0.2">
      <c r="A266" s="43"/>
      <c r="B266" s="44"/>
      <c r="C266" s="44"/>
      <c r="D266" s="45"/>
      <c r="E266" s="44"/>
      <c r="F266" s="44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T266" s="6"/>
      <c r="U266" s="6"/>
    </row>
    <row r="267" spans="1:21" s="4" customFormat="1" x14ac:dyDescent="0.2">
      <c r="A267" s="43"/>
      <c r="B267" s="44"/>
      <c r="C267" s="44"/>
      <c r="D267" s="45"/>
      <c r="E267" s="44"/>
      <c r="F267" s="44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T267" s="6"/>
      <c r="U267" s="6"/>
    </row>
    <row r="268" spans="1:21" s="4" customFormat="1" x14ac:dyDescent="0.2">
      <c r="A268" s="43"/>
      <c r="B268" s="44"/>
      <c r="C268" s="44"/>
      <c r="D268" s="45"/>
      <c r="E268" s="44"/>
      <c r="F268" s="44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T268" s="6"/>
      <c r="U268" s="6"/>
    </row>
    <row r="269" spans="1:21" s="4" customFormat="1" x14ac:dyDescent="0.2">
      <c r="A269" s="43"/>
      <c r="B269" s="44"/>
      <c r="C269" s="44"/>
      <c r="D269" s="45"/>
      <c r="E269" s="44"/>
      <c r="F269" s="44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T269" s="6"/>
      <c r="U269" s="6"/>
    </row>
    <row r="270" spans="1:21" s="4" customFormat="1" x14ac:dyDescent="0.2">
      <c r="A270" s="43"/>
      <c r="B270" s="44"/>
      <c r="C270" s="44"/>
      <c r="D270" s="45"/>
      <c r="E270" s="44"/>
      <c r="F270" s="44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T270" s="6"/>
      <c r="U270" s="6"/>
    </row>
    <row r="271" spans="1:21" s="4" customFormat="1" x14ac:dyDescent="0.2">
      <c r="A271" s="43"/>
      <c r="B271" s="44"/>
      <c r="C271" s="44"/>
      <c r="D271" s="45"/>
      <c r="E271" s="44"/>
      <c r="F271" s="44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T271" s="6"/>
      <c r="U271" s="6"/>
    </row>
    <row r="272" spans="1:21" s="61" customFormat="1" x14ac:dyDescent="0.2">
      <c r="A272" s="43"/>
      <c r="B272" s="44"/>
      <c r="C272" s="44"/>
      <c r="D272" s="45"/>
      <c r="E272" s="44"/>
      <c r="F272" s="44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T272" s="62"/>
      <c r="U272" s="62"/>
    </row>
    <row r="273" spans="1:21" s="61" customFormat="1" x14ac:dyDescent="0.2">
      <c r="A273" s="43"/>
      <c r="B273" s="44"/>
      <c r="C273" s="44"/>
      <c r="D273" s="45"/>
      <c r="E273" s="44"/>
      <c r="F273" s="44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T273" s="62"/>
      <c r="U273" s="62"/>
    </row>
    <row r="274" spans="1:21" s="61" customFormat="1" x14ac:dyDescent="0.2">
      <c r="A274" s="43"/>
      <c r="B274" s="44"/>
      <c r="C274" s="44"/>
      <c r="D274" s="45"/>
      <c r="E274" s="44"/>
      <c r="F274" s="44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T274" s="62"/>
      <c r="U274" s="62"/>
    </row>
    <row r="275" spans="1:21" s="61" customFormat="1" x14ac:dyDescent="0.2">
      <c r="A275" s="43"/>
      <c r="B275" s="44"/>
      <c r="C275" s="44"/>
      <c r="D275" s="45"/>
      <c r="E275" s="44"/>
      <c r="F275" s="44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T275" s="62"/>
      <c r="U275" s="62"/>
    </row>
    <row r="276" spans="1:21" s="33" customFormat="1" x14ac:dyDescent="0.2">
      <c r="A276" s="29" t="s">
        <v>83</v>
      </c>
      <c r="B276" s="30"/>
      <c r="C276" s="30"/>
      <c r="D276" s="31"/>
      <c r="E276" s="30"/>
      <c r="F276" s="32"/>
      <c r="J276" s="34"/>
      <c r="T276" s="35"/>
      <c r="U276" s="35"/>
    </row>
    <row r="277" spans="1:21" s="33" customFormat="1" x14ac:dyDescent="0.2">
      <c r="A277" s="29" t="s">
        <v>208</v>
      </c>
      <c r="B277" s="30"/>
      <c r="C277" s="30"/>
      <c r="D277" s="31"/>
      <c r="E277" s="30"/>
      <c r="F277" s="32"/>
      <c r="J277" s="34"/>
      <c r="O277" s="33" t="s">
        <v>82</v>
      </c>
      <c r="T277" s="35"/>
      <c r="U277" s="35"/>
    </row>
    <row r="278" spans="1:21" s="33" customFormat="1" x14ac:dyDescent="0.2">
      <c r="A278" s="29"/>
      <c r="B278" s="30" t="s">
        <v>189</v>
      </c>
      <c r="C278" s="30"/>
      <c r="D278" s="31"/>
      <c r="E278" s="30"/>
      <c r="F278" s="32"/>
      <c r="J278" s="34"/>
      <c r="T278" s="35"/>
      <c r="U278" s="35"/>
    </row>
    <row r="279" spans="1:21" s="12" customFormat="1" x14ac:dyDescent="0.2">
      <c r="A279" s="207" t="s">
        <v>63</v>
      </c>
      <c r="B279" s="167" t="s">
        <v>64</v>
      </c>
      <c r="C279" s="203" t="s">
        <v>65</v>
      </c>
      <c r="D279" s="205" t="s">
        <v>66</v>
      </c>
      <c r="E279" s="206" t="s">
        <v>67</v>
      </c>
      <c r="F279" s="206" t="s">
        <v>6</v>
      </c>
      <c r="G279" s="201" t="s">
        <v>80</v>
      </c>
      <c r="H279" s="201"/>
      <c r="I279" s="201"/>
      <c r="J279" s="201" t="s">
        <v>308</v>
      </c>
      <c r="K279" s="201"/>
      <c r="L279" s="201"/>
      <c r="M279" s="201"/>
      <c r="N279" s="201"/>
      <c r="O279" s="201"/>
      <c r="P279" s="201"/>
      <c r="Q279" s="201"/>
      <c r="R279" s="201"/>
      <c r="T279" s="13"/>
      <c r="U279" s="13"/>
    </row>
    <row r="280" spans="1:21" s="4" customFormat="1" ht="24" x14ac:dyDescent="0.2">
      <c r="A280" s="208"/>
      <c r="B280" s="202"/>
      <c r="C280" s="204"/>
      <c r="D280" s="205"/>
      <c r="E280" s="206"/>
      <c r="F280" s="206"/>
      <c r="G280" s="28" t="s">
        <v>68</v>
      </c>
      <c r="H280" s="28" t="s">
        <v>69</v>
      </c>
      <c r="I280" s="28" t="s">
        <v>70</v>
      </c>
      <c r="J280" s="28" t="s">
        <v>73</v>
      </c>
      <c r="K280" s="28" t="s">
        <v>71</v>
      </c>
      <c r="L280" s="28" t="s">
        <v>72</v>
      </c>
      <c r="M280" s="28" t="s">
        <v>74</v>
      </c>
      <c r="N280" s="28" t="s">
        <v>75</v>
      </c>
      <c r="O280" s="28" t="s">
        <v>76</v>
      </c>
      <c r="P280" s="28" t="s">
        <v>77</v>
      </c>
      <c r="Q280" s="28" t="s">
        <v>78</v>
      </c>
      <c r="R280" s="28" t="s">
        <v>79</v>
      </c>
      <c r="T280" s="6"/>
      <c r="U280" s="6"/>
    </row>
    <row r="281" spans="1:21" s="4" customFormat="1" ht="56.25" x14ac:dyDescent="0.2">
      <c r="A281" s="47">
        <v>1</v>
      </c>
      <c r="B281" s="38" t="s">
        <v>209</v>
      </c>
      <c r="C281" s="59" t="s">
        <v>146</v>
      </c>
      <c r="D281" s="39">
        <v>200000</v>
      </c>
      <c r="E281" s="38" t="s">
        <v>97</v>
      </c>
      <c r="F281" s="38" t="s">
        <v>152</v>
      </c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U281" s="6"/>
    </row>
    <row r="282" spans="1:21" s="4" customFormat="1" ht="19.5" thickBot="1" x14ac:dyDescent="0.35">
      <c r="A282" s="43"/>
      <c r="B282" s="44"/>
      <c r="C282" s="44"/>
      <c r="D282" s="103">
        <f>SUM(D281)</f>
        <v>200000</v>
      </c>
      <c r="E282" s="44"/>
      <c r="F282" s="44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T282" s="6"/>
      <c r="U282" s="6"/>
    </row>
    <row r="283" spans="1:21" s="4" customFormat="1" ht="19.5" thickTop="1" x14ac:dyDescent="0.2">
      <c r="A283" s="43"/>
      <c r="B283" s="44"/>
      <c r="C283" s="44"/>
      <c r="D283" s="45"/>
      <c r="E283" s="44"/>
      <c r="F283" s="44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T283" s="6"/>
      <c r="U283" s="6"/>
    </row>
    <row r="284" spans="1:21" s="4" customFormat="1" x14ac:dyDescent="0.2">
      <c r="A284" s="43"/>
      <c r="B284" s="44"/>
      <c r="C284" s="44"/>
      <c r="D284" s="45"/>
      <c r="E284" s="44"/>
      <c r="F284" s="44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T284" s="6"/>
      <c r="U284" s="6"/>
    </row>
    <row r="285" spans="1:21" s="4" customFormat="1" x14ac:dyDescent="0.2">
      <c r="A285" s="43"/>
      <c r="B285" s="44"/>
      <c r="C285" s="44"/>
      <c r="D285" s="45"/>
      <c r="E285" s="44"/>
      <c r="F285" s="44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T285" s="6"/>
      <c r="U285" s="6"/>
    </row>
    <row r="286" spans="1:21" s="4" customFormat="1" x14ac:dyDescent="0.2">
      <c r="A286" s="43"/>
      <c r="B286" s="44"/>
      <c r="C286" s="44"/>
      <c r="D286" s="45"/>
      <c r="E286" s="44"/>
      <c r="F286" s="44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T286" s="6"/>
      <c r="U286" s="6"/>
    </row>
    <row r="287" spans="1:21" s="4" customFormat="1" x14ac:dyDescent="0.2">
      <c r="A287" s="43"/>
      <c r="B287" s="44"/>
      <c r="C287" s="44"/>
      <c r="D287" s="45"/>
      <c r="E287" s="44"/>
      <c r="F287" s="44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T287" s="6"/>
      <c r="U287" s="6"/>
    </row>
    <row r="288" spans="1:21" s="4" customFormat="1" x14ac:dyDescent="0.2">
      <c r="A288" s="43"/>
      <c r="B288" s="44"/>
      <c r="C288" s="44"/>
      <c r="D288" s="45"/>
      <c r="E288" s="44"/>
      <c r="F288" s="44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T288" s="6"/>
      <c r="U288" s="6"/>
    </row>
    <row r="289" spans="1:21" s="4" customFormat="1" x14ac:dyDescent="0.2">
      <c r="A289" s="43"/>
      <c r="B289" s="44"/>
      <c r="C289" s="44"/>
      <c r="D289" s="45"/>
      <c r="E289" s="44"/>
      <c r="F289" s="44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T289" s="6"/>
      <c r="U289" s="6"/>
    </row>
    <row r="290" spans="1:21" s="4" customFormat="1" x14ac:dyDescent="0.2">
      <c r="A290" s="43"/>
      <c r="B290" s="44"/>
      <c r="C290" s="44"/>
      <c r="D290" s="45"/>
      <c r="E290" s="44"/>
      <c r="F290" s="44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T290" s="6"/>
      <c r="U290" s="6"/>
    </row>
    <row r="291" spans="1:21" s="4" customFormat="1" x14ac:dyDescent="0.2">
      <c r="A291" s="43"/>
      <c r="B291" s="44"/>
      <c r="C291" s="44"/>
      <c r="D291" s="45"/>
      <c r="E291" s="44"/>
      <c r="F291" s="44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T291" s="6"/>
      <c r="U291" s="6"/>
    </row>
    <row r="292" spans="1:21" s="4" customFormat="1" x14ac:dyDescent="0.2">
      <c r="A292" s="43"/>
      <c r="B292" s="44"/>
      <c r="C292" s="44"/>
      <c r="D292" s="45"/>
      <c r="E292" s="44"/>
      <c r="F292" s="44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T292" s="6"/>
      <c r="U292" s="6"/>
    </row>
    <row r="293" spans="1:21" s="4" customFormat="1" x14ac:dyDescent="0.2">
      <c r="A293" s="43"/>
      <c r="B293" s="44"/>
      <c r="C293" s="44"/>
      <c r="D293" s="45"/>
      <c r="E293" s="44"/>
      <c r="F293" s="44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T293" s="6"/>
      <c r="U293" s="6"/>
    </row>
    <row r="294" spans="1:21" s="4" customFormat="1" x14ac:dyDescent="0.2">
      <c r="A294" s="43"/>
      <c r="B294" s="44"/>
      <c r="C294" s="44"/>
      <c r="D294" s="45"/>
      <c r="E294" s="44"/>
      <c r="F294" s="44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T294" s="6"/>
      <c r="U294" s="6"/>
    </row>
    <row r="295" spans="1:21" s="4" customFormat="1" x14ac:dyDescent="0.2">
      <c r="A295" s="43"/>
      <c r="B295" s="44"/>
      <c r="C295" s="44"/>
      <c r="D295" s="45"/>
      <c r="E295" s="44"/>
      <c r="F295" s="44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T295" s="6"/>
      <c r="U295" s="6"/>
    </row>
    <row r="296" spans="1:21" s="4" customFormat="1" x14ac:dyDescent="0.2">
      <c r="A296" s="43"/>
      <c r="B296" s="44"/>
      <c r="C296" s="44"/>
      <c r="D296" s="45"/>
      <c r="E296" s="44"/>
      <c r="F296" s="44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T296" s="6"/>
      <c r="U296" s="6"/>
    </row>
    <row r="297" spans="1:21" s="33" customFormat="1" x14ac:dyDescent="0.2">
      <c r="A297" s="29" t="s">
        <v>83</v>
      </c>
      <c r="B297" s="30"/>
      <c r="C297" s="30"/>
      <c r="D297" s="31"/>
      <c r="E297" s="30"/>
      <c r="F297" s="32"/>
      <c r="J297" s="34"/>
      <c r="T297" s="35"/>
      <c r="U297" s="35"/>
    </row>
    <row r="298" spans="1:21" s="33" customFormat="1" x14ac:dyDescent="0.2">
      <c r="A298" s="29" t="s">
        <v>210</v>
      </c>
      <c r="B298" s="30"/>
      <c r="C298" s="30"/>
      <c r="D298" s="31"/>
      <c r="E298" s="30"/>
      <c r="F298" s="32"/>
      <c r="J298" s="34"/>
      <c r="O298" s="33" t="s">
        <v>82</v>
      </c>
      <c r="T298" s="35"/>
      <c r="U298" s="35"/>
    </row>
    <row r="299" spans="1:21" s="33" customFormat="1" x14ac:dyDescent="0.2">
      <c r="A299" s="29"/>
      <c r="B299" s="30" t="s">
        <v>211</v>
      </c>
      <c r="C299" s="30"/>
      <c r="D299" s="31"/>
      <c r="E299" s="30"/>
      <c r="F299" s="32"/>
      <c r="J299" s="34"/>
      <c r="T299" s="35"/>
      <c r="U299" s="35"/>
    </row>
    <row r="300" spans="1:21" s="12" customFormat="1" x14ac:dyDescent="0.2">
      <c r="A300" s="207" t="s">
        <v>63</v>
      </c>
      <c r="B300" s="167" t="s">
        <v>64</v>
      </c>
      <c r="C300" s="203" t="s">
        <v>65</v>
      </c>
      <c r="D300" s="205" t="s">
        <v>66</v>
      </c>
      <c r="E300" s="206" t="s">
        <v>67</v>
      </c>
      <c r="F300" s="206" t="s">
        <v>6</v>
      </c>
      <c r="G300" s="201" t="s">
        <v>80</v>
      </c>
      <c r="H300" s="201"/>
      <c r="I300" s="201"/>
      <c r="J300" s="201" t="s">
        <v>308</v>
      </c>
      <c r="K300" s="201"/>
      <c r="L300" s="201"/>
      <c r="M300" s="201"/>
      <c r="N300" s="201"/>
      <c r="O300" s="201"/>
      <c r="P300" s="201"/>
      <c r="Q300" s="201"/>
      <c r="R300" s="201"/>
      <c r="T300" s="13"/>
      <c r="U300" s="13"/>
    </row>
    <row r="301" spans="1:21" s="4" customFormat="1" ht="24" x14ac:dyDescent="0.2">
      <c r="A301" s="208"/>
      <c r="B301" s="202"/>
      <c r="C301" s="204"/>
      <c r="D301" s="205"/>
      <c r="E301" s="206"/>
      <c r="F301" s="206"/>
      <c r="G301" s="28" t="s">
        <v>68</v>
      </c>
      <c r="H301" s="28" t="s">
        <v>69</v>
      </c>
      <c r="I301" s="28" t="s">
        <v>70</v>
      </c>
      <c r="J301" s="28" t="s">
        <v>73</v>
      </c>
      <c r="K301" s="28" t="s">
        <v>71</v>
      </c>
      <c r="L301" s="28" t="s">
        <v>72</v>
      </c>
      <c r="M301" s="28" t="s">
        <v>74</v>
      </c>
      <c r="N301" s="28" t="s">
        <v>75</v>
      </c>
      <c r="O301" s="28" t="s">
        <v>76</v>
      </c>
      <c r="P301" s="28" t="s">
        <v>77</v>
      </c>
      <c r="Q301" s="28" t="s">
        <v>78</v>
      </c>
      <c r="R301" s="28" t="s">
        <v>79</v>
      </c>
      <c r="T301" s="6"/>
      <c r="U301" s="6"/>
    </row>
    <row r="302" spans="1:21" s="4" customFormat="1" ht="37.5" x14ac:dyDescent="0.2">
      <c r="A302" s="47">
        <v>1</v>
      </c>
      <c r="B302" s="38" t="s">
        <v>214</v>
      </c>
      <c r="C302" s="59" t="s">
        <v>146</v>
      </c>
      <c r="D302" s="39">
        <v>100000</v>
      </c>
      <c r="E302" s="38" t="s">
        <v>97</v>
      </c>
      <c r="F302" s="38" t="s">
        <v>152</v>
      </c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U302" s="6"/>
    </row>
    <row r="303" spans="1:21" s="4" customFormat="1" ht="19.5" thickBot="1" x14ac:dyDescent="0.35">
      <c r="A303" s="43"/>
      <c r="B303" s="44"/>
      <c r="C303" s="44"/>
      <c r="D303" s="103">
        <f>SUM(D302)</f>
        <v>100000</v>
      </c>
      <c r="E303" s="44"/>
      <c r="F303" s="44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T303" s="6"/>
      <c r="U303" s="6"/>
    </row>
    <row r="304" spans="1:21" s="4" customFormat="1" ht="19.5" thickTop="1" x14ac:dyDescent="0.2">
      <c r="A304" s="43"/>
      <c r="B304" s="44"/>
      <c r="C304" s="44"/>
      <c r="D304" s="45"/>
      <c r="E304" s="44"/>
      <c r="F304" s="44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T304" s="6"/>
      <c r="U304" s="6"/>
    </row>
    <row r="305" spans="1:21" s="4" customFormat="1" x14ac:dyDescent="0.2">
      <c r="A305" s="43"/>
      <c r="B305" s="44"/>
      <c r="C305" s="44"/>
      <c r="D305" s="45"/>
      <c r="E305" s="44"/>
      <c r="F305" s="44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T305" s="6"/>
      <c r="U305" s="6"/>
    </row>
    <row r="306" spans="1:21" s="4" customFormat="1" x14ac:dyDescent="0.2">
      <c r="A306" s="43"/>
      <c r="B306" s="44"/>
      <c r="C306" s="44"/>
      <c r="D306" s="45"/>
      <c r="E306" s="44"/>
      <c r="F306" s="44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T306" s="6"/>
      <c r="U306" s="6"/>
    </row>
    <row r="307" spans="1:21" s="4" customFormat="1" x14ac:dyDescent="0.2">
      <c r="A307" s="43"/>
      <c r="B307" s="44"/>
      <c r="C307" s="44"/>
      <c r="D307" s="45"/>
      <c r="E307" s="44"/>
      <c r="F307" s="44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T307" s="6"/>
      <c r="U307" s="6"/>
    </row>
    <row r="308" spans="1:21" s="4" customFormat="1" x14ac:dyDescent="0.2">
      <c r="A308" s="43"/>
      <c r="B308" s="44"/>
      <c r="C308" s="44"/>
      <c r="D308" s="45"/>
      <c r="E308" s="44"/>
      <c r="F308" s="44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T308" s="6"/>
      <c r="U308" s="6"/>
    </row>
    <row r="309" spans="1:21" s="4" customFormat="1" x14ac:dyDescent="0.2">
      <c r="A309" s="43"/>
      <c r="B309" s="44"/>
      <c r="C309" s="44"/>
      <c r="D309" s="45"/>
      <c r="E309" s="44"/>
      <c r="F309" s="44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T309" s="6"/>
      <c r="U309" s="6"/>
    </row>
    <row r="310" spans="1:21" s="4" customFormat="1" x14ac:dyDescent="0.2">
      <c r="A310" s="43"/>
      <c r="B310" s="44"/>
      <c r="C310" s="44"/>
      <c r="D310" s="45"/>
      <c r="E310" s="44"/>
      <c r="F310" s="44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T310" s="6"/>
      <c r="U310" s="6"/>
    </row>
    <row r="311" spans="1:21" s="4" customFormat="1" x14ac:dyDescent="0.2">
      <c r="A311" s="43"/>
      <c r="B311" s="44"/>
      <c r="C311" s="44"/>
      <c r="D311" s="45"/>
      <c r="E311" s="44"/>
      <c r="F311" s="44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T311" s="6"/>
      <c r="U311" s="6"/>
    </row>
    <row r="312" spans="1:21" s="4" customFormat="1" x14ac:dyDescent="0.2">
      <c r="A312" s="43"/>
      <c r="B312" s="44"/>
      <c r="C312" s="44"/>
      <c r="D312" s="45"/>
      <c r="E312" s="44"/>
      <c r="F312" s="44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T312" s="6"/>
      <c r="U312" s="6"/>
    </row>
    <row r="313" spans="1:21" s="4" customFormat="1" x14ac:dyDescent="0.2">
      <c r="A313" s="43"/>
      <c r="B313" s="44"/>
      <c r="C313" s="44"/>
      <c r="D313" s="45"/>
      <c r="E313" s="44"/>
      <c r="F313" s="44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T313" s="6"/>
      <c r="U313" s="6"/>
    </row>
    <row r="314" spans="1:21" s="4" customFormat="1" x14ac:dyDescent="0.2">
      <c r="A314" s="43"/>
      <c r="B314" s="44"/>
      <c r="C314" s="44"/>
      <c r="D314" s="45"/>
      <c r="E314" s="44"/>
      <c r="F314" s="44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T314" s="6"/>
      <c r="U314" s="6"/>
    </row>
    <row r="315" spans="1:21" s="4" customFormat="1" x14ac:dyDescent="0.2">
      <c r="A315" s="43"/>
      <c r="B315" s="44"/>
      <c r="C315" s="44"/>
      <c r="D315" s="45"/>
      <c r="E315" s="44"/>
      <c r="F315" s="44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T315" s="6"/>
      <c r="U315" s="6"/>
    </row>
    <row r="316" spans="1:21" s="4" customFormat="1" x14ac:dyDescent="0.2">
      <c r="A316" s="43"/>
      <c r="B316" s="44"/>
      <c r="C316" s="44"/>
      <c r="D316" s="45"/>
      <c r="E316" s="44"/>
      <c r="F316" s="44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T316" s="6"/>
      <c r="U316" s="6"/>
    </row>
    <row r="317" spans="1:21" s="4" customFormat="1" x14ac:dyDescent="0.2">
      <c r="A317" s="43"/>
      <c r="B317" s="44"/>
      <c r="C317" s="44"/>
      <c r="D317" s="45"/>
      <c r="E317" s="44"/>
      <c r="F317" s="44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T317" s="6"/>
      <c r="U317" s="6"/>
    </row>
    <row r="318" spans="1:21" s="4" customFormat="1" x14ac:dyDescent="0.2">
      <c r="A318" s="43"/>
      <c r="B318" s="44"/>
      <c r="C318" s="44"/>
      <c r="D318" s="45"/>
      <c r="E318" s="44"/>
      <c r="F318" s="44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T318" s="6"/>
      <c r="U318" s="6"/>
    </row>
    <row r="319" spans="1:21" s="33" customFormat="1" x14ac:dyDescent="0.2">
      <c r="A319" s="29" t="s">
        <v>83</v>
      </c>
      <c r="B319" s="30"/>
      <c r="C319" s="30"/>
      <c r="D319" s="31"/>
      <c r="E319" s="30"/>
      <c r="F319" s="32"/>
      <c r="J319" s="34"/>
      <c r="T319" s="35"/>
      <c r="U319" s="35"/>
    </row>
    <row r="320" spans="1:21" s="33" customFormat="1" x14ac:dyDescent="0.2">
      <c r="A320" s="29" t="s">
        <v>111</v>
      </c>
      <c r="B320" s="30"/>
      <c r="C320" s="30"/>
      <c r="D320" s="31"/>
      <c r="E320" s="30"/>
      <c r="F320" s="32"/>
      <c r="J320" s="34"/>
      <c r="O320" s="33" t="s">
        <v>82</v>
      </c>
      <c r="T320" s="35"/>
      <c r="U320" s="35"/>
    </row>
    <row r="321" spans="1:21" s="33" customFormat="1" x14ac:dyDescent="0.2">
      <c r="A321" s="29"/>
      <c r="B321" s="30" t="s">
        <v>211</v>
      </c>
      <c r="C321" s="30"/>
      <c r="D321" s="31"/>
      <c r="E321" s="30"/>
      <c r="F321" s="32"/>
      <c r="J321" s="34"/>
      <c r="T321" s="35"/>
      <c r="U321" s="35"/>
    </row>
    <row r="322" spans="1:21" s="12" customFormat="1" x14ac:dyDescent="0.2">
      <c r="A322" s="207" t="s">
        <v>63</v>
      </c>
      <c r="B322" s="167" t="s">
        <v>64</v>
      </c>
      <c r="C322" s="203" t="s">
        <v>65</v>
      </c>
      <c r="D322" s="205" t="s">
        <v>66</v>
      </c>
      <c r="E322" s="206" t="s">
        <v>67</v>
      </c>
      <c r="F322" s="206" t="s">
        <v>6</v>
      </c>
      <c r="G322" s="201" t="s">
        <v>80</v>
      </c>
      <c r="H322" s="201"/>
      <c r="I322" s="201"/>
      <c r="J322" s="201" t="s">
        <v>308</v>
      </c>
      <c r="K322" s="201"/>
      <c r="L322" s="201"/>
      <c r="M322" s="201"/>
      <c r="N322" s="201"/>
      <c r="O322" s="201"/>
      <c r="P322" s="201"/>
      <c r="Q322" s="201"/>
      <c r="R322" s="201"/>
      <c r="T322" s="13"/>
      <c r="U322" s="13"/>
    </row>
    <row r="323" spans="1:21" s="4" customFormat="1" ht="24" x14ac:dyDescent="0.2">
      <c r="A323" s="208"/>
      <c r="B323" s="202"/>
      <c r="C323" s="204"/>
      <c r="D323" s="205"/>
      <c r="E323" s="206"/>
      <c r="F323" s="206"/>
      <c r="G323" s="28" t="s">
        <v>68</v>
      </c>
      <c r="H323" s="28" t="s">
        <v>69</v>
      </c>
      <c r="I323" s="28" t="s">
        <v>70</v>
      </c>
      <c r="J323" s="28" t="s">
        <v>73</v>
      </c>
      <c r="K323" s="28" t="s">
        <v>71</v>
      </c>
      <c r="L323" s="28" t="s">
        <v>72</v>
      </c>
      <c r="M323" s="28" t="s">
        <v>74</v>
      </c>
      <c r="N323" s="28" t="s">
        <v>75</v>
      </c>
      <c r="O323" s="28" t="s">
        <v>76</v>
      </c>
      <c r="P323" s="28" t="s">
        <v>77</v>
      </c>
      <c r="Q323" s="28" t="s">
        <v>78</v>
      </c>
      <c r="R323" s="28" t="s">
        <v>79</v>
      </c>
      <c r="T323" s="6"/>
      <c r="U323" s="6"/>
    </row>
    <row r="324" spans="1:21" s="4" customFormat="1" ht="37.5" x14ac:dyDescent="0.2">
      <c r="A324" s="47">
        <v>1</v>
      </c>
      <c r="B324" s="38" t="s">
        <v>212</v>
      </c>
      <c r="C324" s="59" t="s">
        <v>146</v>
      </c>
      <c r="D324" s="39">
        <v>50000</v>
      </c>
      <c r="E324" s="38" t="s">
        <v>213</v>
      </c>
      <c r="F324" s="38" t="s">
        <v>152</v>
      </c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T324" s="6"/>
      <c r="U324" s="6"/>
    </row>
    <row r="325" spans="1:21" s="4" customFormat="1" ht="37.5" x14ac:dyDescent="0.2">
      <c r="A325" s="47">
        <v>2</v>
      </c>
      <c r="B325" s="38" t="s">
        <v>215</v>
      </c>
      <c r="C325" s="59" t="s">
        <v>146</v>
      </c>
      <c r="D325" s="39">
        <v>50000</v>
      </c>
      <c r="E325" s="38" t="s">
        <v>97</v>
      </c>
      <c r="F325" s="38" t="s">
        <v>152</v>
      </c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U325" s="6"/>
    </row>
    <row r="326" spans="1:21" s="4" customFormat="1" ht="19.5" thickBot="1" x14ac:dyDescent="0.35">
      <c r="A326" s="7"/>
      <c r="B326" s="8"/>
      <c r="C326" s="8"/>
      <c r="D326" s="103">
        <f>SUM(D324+D325)</f>
        <v>100000</v>
      </c>
      <c r="E326" s="8"/>
      <c r="F326" s="10"/>
      <c r="J326" s="11"/>
      <c r="T326" s="6"/>
      <c r="U326" s="6"/>
    </row>
    <row r="327" spans="1:21" s="4" customFormat="1" ht="19.5" thickTop="1" x14ac:dyDescent="0.2">
      <c r="A327" s="7"/>
      <c r="B327" s="8"/>
      <c r="C327" s="8"/>
      <c r="D327" s="9"/>
      <c r="E327" s="8"/>
      <c r="F327" s="10"/>
      <c r="J327" s="11"/>
      <c r="T327" s="6"/>
      <c r="U327" s="6"/>
    </row>
    <row r="328" spans="1:21" s="4" customFormat="1" x14ac:dyDescent="0.2">
      <c r="A328" s="7"/>
      <c r="B328" s="8"/>
      <c r="C328" s="8"/>
      <c r="D328" s="9"/>
      <c r="E328" s="8"/>
      <c r="F328" s="10"/>
      <c r="J328" s="11"/>
      <c r="T328" s="6"/>
      <c r="U328" s="6"/>
    </row>
    <row r="329" spans="1:21" s="4" customFormat="1" x14ac:dyDescent="0.2">
      <c r="A329" s="7"/>
      <c r="B329" s="8"/>
      <c r="C329" s="8"/>
      <c r="D329" s="9"/>
      <c r="E329" s="8"/>
      <c r="F329" s="10"/>
      <c r="J329" s="11"/>
      <c r="T329" s="6"/>
      <c r="U329" s="6"/>
    </row>
    <row r="330" spans="1:21" s="4" customFormat="1" x14ac:dyDescent="0.2">
      <c r="A330" s="7"/>
      <c r="B330" s="8"/>
      <c r="C330" s="8"/>
      <c r="D330" s="9"/>
      <c r="E330" s="8"/>
      <c r="F330" s="10"/>
      <c r="J330" s="11"/>
      <c r="T330" s="6"/>
      <c r="U330" s="6"/>
    </row>
  </sheetData>
  <mergeCells count="179">
    <mergeCell ref="B141:B142"/>
    <mergeCell ref="C141:C142"/>
    <mergeCell ref="D141:D142"/>
    <mergeCell ref="E141:E142"/>
    <mergeCell ref="F141:F142"/>
    <mergeCell ref="G141:I141"/>
    <mergeCell ref="J141:R141"/>
    <mergeCell ref="A175:A176"/>
    <mergeCell ref="A141:A142"/>
    <mergeCell ref="A154:A155"/>
    <mergeCell ref="B154:B155"/>
    <mergeCell ref="C154:C155"/>
    <mergeCell ref="D154:D155"/>
    <mergeCell ref="E154:E155"/>
    <mergeCell ref="F154:F155"/>
    <mergeCell ref="G154:I154"/>
    <mergeCell ref="J154:R154"/>
    <mergeCell ref="A162:A163"/>
    <mergeCell ref="B162:B163"/>
    <mergeCell ref="C162:C163"/>
    <mergeCell ref="D162:D163"/>
    <mergeCell ref="E162:E163"/>
    <mergeCell ref="F162:F163"/>
    <mergeCell ref="G162:I162"/>
    <mergeCell ref="A322:A323"/>
    <mergeCell ref="B322:B323"/>
    <mergeCell ref="C322:C323"/>
    <mergeCell ref="D322:D323"/>
    <mergeCell ref="E322:E323"/>
    <mergeCell ref="F322:F323"/>
    <mergeCell ref="G322:I322"/>
    <mergeCell ref="J322:R322"/>
    <mergeCell ref="A279:A280"/>
    <mergeCell ref="B279:B280"/>
    <mergeCell ref="C279:C280"/>
    <mergeCell ref="D279:D280"/>
    <mergeCell ref="E279:E280"/>
    <mergeCell ref="F279:F280"/>
    <mergeCell ref="G279:I279"/>
    <mergeCell ref="J279:R279"/>
    <mergeCell ref="A300:A301"/>
    <mergeCell ref="B300:B301"/>
    <mergeCell ref="C300:C301"/>
    <mergeCell ref="D300:D301"/>
    <mergeCell ref="E300:E301"/>
    <mergeCell ref="F300:F301"/>
    <mergeCell ref="G300:I300"/>
    <mergeCell ref="J300:R300"/>
    <mergeCell ref="A219:A220"/>
    <mergeCell ref="B219:B220"/>
    <mergeCell ref="C219:C220"/>
    <mergeCell ref="D219:D220"/>
    <mergeCell ref="E219:E220"/>
    <mergeCell ref="F219:F220"/>
    <mergeCell ref="G219:I219"/>
    <mergeCell ref="J219:R219"/>
    <mergeCell ref="A193:A194"/>
    <mergeCell ref="B193:B194"/>
    <mergeCell ref="C193:C194"/>
    <mergeCell ref="D193:D194"/>
    <mergeCell ref="E193:E194"/>
    <mergeCell ref="F193:F194"/>
    <mergeCell ref="G193:I193"/>
    <mergeCell ref="J193:R193"/>
    <mergeCell ref="A206:A207"/>
    <mergeCell ref="B206:B207"/>
    <mergeCell ref="C206:C207"/>
    <mergeCell ref="D206:D207"/>
    <mergeCell ref="E206:E207"/>
    <mergeCell ref="F206:F207"/>
    <mergeCell ref="G206:I206"/>
    <mergeCell ref="J206:R206"/>
    <mergeCell ref="F119:F120"/>
    <mergeCell ref="G119:I119"/>
    <mergeCell ref="J119:R119"/>
    <mergeCell ref="A119:A120"/>
    <mergeCell ref="B119:B120"/>
    <mergeCell ref="C119:C120"/>
    <mergeCell ref="D119:D120"/>
    <mergeCell ref="E119:E120"/>
    <mergeCell ref="F63:F64"/>
    <mergeCell ref="G63:I63"/>
    <mergeCell ref="J63:R63"/>
    <mergeCell ref="A63:A64"/>
    <mergeCell ref="B63:B64"/>
    <mergeCell ref="C63:C64"/>
    <mergeCell ref="D63:D64"/>
    <mergeCell ref="E63:E64"/>
    <mergeCell ref="A100:A101"/>
    <mergeCell ref="B100:B101"/>
    <mergeCell ref="C100:C101"/>
    <mergeCell ref="D100:D101"/>
    <mergeCell ref="E100:E101"/>
    <mergeCell ref="F100:F101"/>
    <mergeCell ref="G100:I100"/>
    <mergeCell ref="J100:R100"/>
    <mergeCell ref="F7:F8"/>
    <mergeCell ref="G7:I7"/>
    <mergeCell ref="J7:R7"/>
    <mergeCell ref="A17:A18"/>
    <mergeCell ref="B17:B18"/>
    <mergeCell ref="C17:C18"/>
    <mergeCell ref="D17:D18"/>
    <mergeCell ref="E17:E18"/>
    <mergeCell ref="F17:F18"/>
    <mergeCell ref="G17:I17"/>
    <mergeCell ref="J17:R17"/>
    <mergeCell ref="G25:I25"/>
    <mergeCell ref="J25:R25"/>
    <mergeCell ref="A47:A48"/>
    <mergeCell ref="B47:B48"/>
    <mergeCell ref="C47:C48"/>
    <mergeCell ref="D47:D48"/>
    <mergeCell ref="E47:E48"/>
    <mergeCell ref="F47:F48"/>
    <mergeCell ref="G47:I47"/>
    <mergeCell ref="A25:A26"/>
    <mergeCell ref="B25:B26"/>
    <mergeCell ref="C25:C26"/>
    <mergeCell ref="D25:D26"/>
    <mergeCell ref="E25:E26"/>
    <mergeCell ref="A35:A36"/>
    <mergeCell ref="B35:B36"/>
    <mergeCell ref="F25:F26"/>
    <mergeCell ref="C35:C36"/>
    <mergeCell ref="D35:D36"/>
    <mergeCell ref="E35:E36"/>
    <mergeCell ref="F35:F36"/>
    <mergeCell ref="G35:I35"/>
    <mergeCell ref="J35:R35"/>
    <mergeCell ref="J47:R47"/>
    <mergeCell ref="A1:R1"/>
    <mergeCell ref="A2:R2"/>
    <mergeCell ref="A3:R3"/>
    <mergeCell ref="A7:A8"/>
    <mergeCell ref="B7:B8"/>
    <mergeCell ref="C7:C8"/>
    <mergeCell ref="D7:D8"/>
    <mergeCell ref="E7:E8"/>
    <mergeCell ref="A130:A131"/>
    <mergeCell ref="B130:B131"/>
    <mergeCell ref="C130:C131"/>
    <mergeCell ref="D130:D131"/>
    <mergeCell ref="E130:E131"/>
    <mergeCell ref="F130:F131"/>
    <mergeCell ref="G130:I130"/>
    <mergeCell ref="J130:R130"/>
    <mergeCell ref="A80:A81"/>
    <mergeCell ref="B80:B81"/>
    <mergeCell ref="C80:C81"/>
    <mergeCell ref="D80:D81"/>
    <mergeCell ref="E80:E81"/>
    <mergeCell ref="F80:F81"/>
    <mergeCell ref="G80:I80"/>
    <mergeCell ref="J80:R80"/>
    <mergeCell ref="J162:R162"/>
    <mergeCell ref="B175:B176"/>
    <mergeCell ref="C175:C176"/>
    <mergeCell ref="D175:D176"/>
    <mergeCell ref="E175:E176"/>
    <mergeCell ref="F175:F176"/>
    <mergeCell ref="G175:I175"/>
    <mergeCell ref="J175:R175"/>
    <mergeCell ref="A262:A263"/>
    <mergeCell ref="B262:B263"/>
    <mergeCell ref="C262:C263"/>
    <mergeCell ref="D262:D263"/>
    <mergeCell ref="E262:E263"/>
    <mergeCell ref="F262:F263"/>
    <mergeCell ref="G262:I262"/>
    <mergeCell ref="J262:R262"/>
    <mergeCell ref="A240:A241"/>
    <mergeCell ref="B240:B241"/>
    <mergeCell ref="C240:C241"/>
    <mergeCell ref="D240:D241"/>
    <mergeCell ref="E240:E241"/>
    <mergeCell ref="F240:F241"/>
    <mergeCell ref="G240:I240"/>
    <mergeCell ref="J240:R240"/>
  </mergeCells>
  <pageMargins left="0.39370078740157483" right="0.39370078740157483" top="0.78740157480314965" bottom="0.39370078740157483" header="0.19685039370078741" footer="0.19685039370078741"/>
  <pageSetup paperSize="9" firstPageNumber="13" orientation="landscape" useFirstPageNumber="1" r:id="rId1"/>
  <headerFooter>
    <oddFooter>&amp;C&amp;"TH SarabunPSK,ธรรมดา"&amp;14&amp;P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2"/>
  <sheetViews>
    <sheetView workbookViewId="0">
      <selection activeCell="O53" sqref="O53"/>
    </sheetView>
  </sheetViews>
  <sheetFormatPr defaultRowHeight="18.75" x14ac:dyDescent="0.2"/>
  <cols>
    <col min="1" max="1" width="3.625" style="22" customWidth="1"/>
    <col min="2" max="3" width="25.625" style="23" customWidth="1"/>
    <col min="4" max="4" width="10.625" style="24" customWidth="1"/>
    <col min="5" max="5" width="22.625" style="23" customWidth="1"/>
    <col min="6" max="6" width="10.625" style="25" customWidth="1"/>
    <col min="7" max="9" width="2.625" style="14" customWidth="1"/>
    <col min="10" max="10" width="2.625" style="26" customWidth="1"/>
    <col min="11" max="18" width="2.625" style="14" customWidth="1"/>
    <col min="19" max="16384" width="9" style="14"/>
  </cols>
  <sheetData>
    <row r="1" spans="1:18" s="4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s="4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s="4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s="33" customFormat="1" x14ac:dyDescent="0.2">
      <c r="A4" s="29" t="s">
        <v>92</v>
      </c>
      <c r="B4" s="30"/>
      <c r="C4" s="30"/>
      <c r="D4" s="31"/>
      <c r="E4" s="30"/>
      <c r="F4" s="32"/>
      <c r="J4" s="34"/>
    </row>
    <row r="5" spans="1:18" s="33" customFormat="1" x14ac:dyDescent="0.2">
      <c r="A5" s="29" t="s">
        <v>110</v>
      </c>
      <c r="B5" s="30"/>
      <c r="C5" s="30"/>
      <c r="D5" s="31"/>
      <c r="E5" s="30"/>
      <c r="F5" s="32"/>
      <c r="J5" s="34"/>
      <c r="O5" s="33" t="s">
        <v>82</v>
      </c>
    </row>
    <row r="6" spans="1:18" s="33" customFormat="1" x14ac:dyDescent="0.2">
      <c r="A6" s="29"/>
      <c r="B6" s="30" t="s">
        <v>218</v>
      </c>
      <c r="C6" s="30"/>
      <c r="D6" s="31"/>
      <c r="E6" s="30"/>
      <c r="F6" s="32"/>
      <c r="J6" s="34"/>
    </row>
    <row r="7" spans="1:18" s="63" customFormat="1" x14ac:dyDescent="0.2">
      <c r="A7" s="207" t="s">
        <v>63</v>
      </c>
      <c r="B7" s="167" t="s">
        <v>64</v>
      </c>
      <c r="C7" s="203" t="s">
        <v>65</v>
      </c>
      <c r="D7" s="205" t="s">
        <v>66</v>
      </c>
      <c r="E7" s="206" t="s">
        <v>67</v>
      </c>
      <c r="F7" s="206" t="s">
        <v>6</v>
      </c>
      <c r="G7" s="201" t="s">
        <v>80</v>
      </c>
      <c r="H7" s="201"/>
      <c r="I7" s="201"/>
      <c r="J7" s="201" t="s">
        <v>308</v>
      </c>
      <c r="K7" s="201"/>
      <c r="L7" s="201"/>
      <c r="M7" s="201"/>
      <c r="N7" s="201"/>
      <c r="O7" s="201"/>
      <c r="P7" s="201"/>
      <c r="Q7" s="201"/>
      <c r="R7" s="201"/>
    </row>
    <row r="8" spans="1:18" s="33" customFormat="1" ht="24" x14ac:dyDescent="0.2">
      <c r="A8" s="208"/>
      <c r="B8" s="202"/>
      <c r="C8" s="204"/>
      <c r="D8" s="205"/>
      <c r="E8" s="206"/>
      <c r="F8" s="206"/>
      <c r="G8" s="64" t="s">
        <v>68</v>
      </c>
      <c r="H8" s="64" t="s">
        <v>69</v>
      </c>
      <c r="I8" s="64" t="s">
        <v>70</v>
      </c>
      <c r="J8" s="64" t="s">
        <v>73</v>
      </c>
      <c r="K8" s="64" t="s">
        <v>71</v>
      </c>
      <c r="L8" s="64" t="s">
        <v>72</v>
      </c>
      <c r="M8" s="64" t="s">
        <v>74</v>
      </c>
      <c r="N8" s="64" t="s">
        <v>75</v>
      </c>
      <c r="O8" s="64" t="s">
        <v>76</v>
      </c>
      <c r="P8" s="64" t="s">
        <v>77</v>
      </c>
      <c r="Q8" s="64" t="s">
        <v>78</v>
      </c>
      <c r="R8" s="64" t="s">
        <v>79</v>
      </c>
    </row>
    <row r="9" spans="1:18" s="69" customFormat="1" ht="37.5" x14ac:dyDescent="0.2">
      <c r="A9" s="47">
        <v>1</v>
      </c>
      <c r="B9" s="65" t="s">
        <v>217</v>
      </c>
      <c r="C9" s="65" t="s">
        <v>146</v>
      </c>
      <c r="D9" s="66">
        <v>5000</v>
      </c>
      <c r="E9" s="65" t="s">
        <v>97</v>
      </c>
      <c r="F9" s="38" t="s">
        <v>112</v>
      </c>
      <c r="G9" s="67"/>
      <c r="H9" s="67"/>
      <c r="I9" s="67"/>
      <c r="J9" s="68"/>
      <c r="K9" s="67"/>
      <c r="L9" s="67"/>
      <c r="M9" s="67"/>
      <c r="N9" s="67"/>
      <c r="O9" s="67"/>
      <c r="P9" s="67"/>
      <c r="Q9" s="67"/>
      <c r="R9" s="67"/>
    </row>
    <row r="10" spans="1:18" s="69" customFormat="1" ht="19.5" thickBot="1" x14ac:dyDescent="0.35">
      <c r="A10" s="43"/>
      <c r="B10" s="79"/>
      <c r="C10" s="79"/>
      <c r="D10" s="103">
        <f>SUM(D9)</f>
        <v>5000</v>
      </c>
      <c r="E10" s="79"/>
      <c r="F10" s="44"/>
      <c r="G10" s="81"/>
      <c r="H10" s="81"/>
      <c r="I10" s="81"/>
      <c r="J10" s="82"/>
      <c r="K10" s="81"/>
      <c r="L10" s="81"/>
      <c r="M10" s="81"/>
      <c r="N10" s="81"/>
      <c r="O10" s="81"/>
      <c r="P10" s="81"/>
      <c r="Q10" s="81"/>
      <c r="R10" s="81"/>
    </row>
    <row r="11" spans="1:18" s="69" customFormat="1" ht="19.5" thickTop="1" x14ac:dyDescent="0.2">
      <c r="A11" s="43"/>
      <c r="B11" s="79"/>
      <c r="C11" s="79"/>
      <c r="D11" s="80"/>
      <c r="E11" s="79"/>
      <c r="F11" s="44"/>
      <c r="G11" s="81"/>
      <c r="H11" s="81"/>
      <c r="I11" s="81"/>
      <c r="J11" s="82"/>
      <c r="K11" s="81"/>
      <c r="L11" s="81"/>
      <c r="M11" s="81"/>
      <c r="N11" s="81"/>
      <c r="O11" s="81"/>
      <c r="P11" s="81"/>
      <c r="Q11" s="81"/>
      <c r="R11" s="81"/>
    </row>
    <row r="12" spans="1:18" s="69" customFormat="1" x14ac:dyDescent="0.2">
      <c r="A12" s="43"/>
      <c r="B12" s="79"/>
      <c r="C12" s="79"/>
      <c r="D12" s="80"/>
      <c r="E12" s="79"/>
      <c r="F12" s="44"/>
      <c r="G12" s="81"/>
      <c r="H12" s="81"/>
      <c r="I12" s="81"/>
      <c r="J12" s="82"/>
      <c r="K12" s="81"/>
      <c r="L12" s="81"/>
      <c r="M12" s="81"/>
      <c r="N12" s="81"/>
      <c r="O12" s="81"/>
      <c r="P12" s="81"/>
      <c r="Q12" s="81"/>
      <c r="R12" s="81"/>
    </row>
    <row r="13" spans="1:18" s="69" customFormat="1" x14ac:dyDescent="0.2">
      <c r="A13" s="43"/>
      <c r="B13" s="79"/>
      <c r="C13" s="79"/>
      <c r="D13" s="80"/>
      <c r="E13" s="79"/>
      <c r="F13" s="44"/>
      <c r="G13" s="81"/>
      <c r="H13" s="81"/>
      <c r="I13" s="81"/>
      <c r="J13" s="82"/>
      <c r="K13" s="81"/>
      <c r="L13" s="81"/>
      <c r="M13" s="81"/>
      <c r="N13" s="81"/>
      <c r="O13" s="81"/>
      <c r="P13" s="81"/>
      <c r="Q13" s="81"/>
      <c r="R13" s="81"/>
    </row>
    <row r="14" spans="1:18" s="33" customFormat="1" x14ac:dyDescent="0.2">
      <c r="A14" s="29" t="s">
        <v>92</v>
      </c>
      <c r="B14" s="30"/>
      <c r="C14" s="30"/>
      <c r="D14" s="31"/>
      <c r="E14" s="30"/>
      <c r="F14" s="32"/>
      <c r="J14" s="34"/>
    </row>
    <row r="15" spans="1:18" s="33" customFormat="1" x14ac:dyDescent="0.2">
      <c r="A15" s="29" t="s">
        <v>110</v>
      </c>
      <c r="B15" s="30"/>
      <c r="C15" s="30"/>
      <c r="D15" s="31"/>
      <c r="E15" s="30"/>
      <c r="F15" s="32"/>
      <c r="J15" s="34"/>
      <c r="O15" s="33" t="s">
        <v>82</v>
      </c>
    </row>
    <row r="16" spans="1:18" s="33" customFormat="1" x14ac:dyDescent="0.2">
      <c r="A16" s="29"/>
      <c r="B16" s="30" t="s">
        <v>211</v>
      </c>
      <c r="C16" s="30"/>
      <c r="D16" s="31"/>
      <c r="E16" s="30"/>
      <c r="F16" s="32"/>
      <c r="J16" s="34"/>
    </row>
    <row r="17" spans="1:18" s="63" customFormat="1" x14ac:dyDescent="0.2">
      <c r="A17" s="207" t="s">
        <v>63</v>
      </c>
      <c r="B17" s="167" t="s">
        <v>64</v>
      </c>
      <c r="C17" s="203" t="s">
        <v>65</v>
      </c>
      <c r="D17" s="205" t="s">
        <v>66</v>
      </c>
      <c r="E17" s="206" t="s">
        <v>67</v>
      </c>
      <c r="F17" s="206" t="s">
        <v>6</v>
      </c>
      <c r="G17" s="201" t="s">
        <v>80</v>
      </c>
      <c r="H17" s="201"/>
      <c r="I17" s="201"/>
      <c r="J17" s="201" t="s">
        <v>308</v>
      </c>
      <c r="K17" s="201"/>
      <c r="L17" s="201"/>
      <c r="M17" s="201"/>
      <c r="N17" s="201"/>
      <c r="O17" s="201"/>
      <c r="P17" s="201"/>
      <c r="Q17" s="201"/>
      <c r="R17" s="201"/>
    </row>
    <row r="18" spans="1:18" s="33" customFormat="1" ht="24" x14ac:dyDescent="0.2">
      <c r="A18" s="208"/>
      <c r="B18" s="202"/>
      <c r="C18" s="204"/>
      <c r="D18" s="205"/>
      <c r="E18" s="206"/>
      <c r="F18" s="206"/>
      <c r="G18" s="28" t="s">
        <v>68</v>
      </c>
      <c r="H18" s="28" t="s">
        <v>69</v>
      </c>
      <c r="I18" s="28" t="s">
        <v>70</v>
      </c>
      <c r="J18" s="28" t="s">
        <v>73</v>
      </c>
      <c r="K18" s="28" t="s">
        <v>71</v>
      </c>
      <c r="L18" s="28" t="s">
        <v>72</v>
      </c>
      <c r="M18" s="28" t="s">
        <v>74</v>
      </c>
      <c r="N18" s="28" t="s">
        <v>75</v>
      </c>
      <c r="O18" s="28" t="s">
        <v>76</v>
      </c>
      <c r="P18" s="28" t="s">
        <v>77</v>
      </c>
      <c r="Q18" s="28" t="s">
        <v>78</v>
      </c>
      <c r="R18" s="28" t="s">
        <v>79</v>
      </c>
    </row>
    <row r="19" spans="1:18" s="69" customFormat="1" ht="75" x14ac:dyDescent="0.2">
      <c r="A19" s="37">
        <v>1</v>
      </c>
      <c r="B19" s="75" t="s">
        <v>216</v>
      </c>
      <c r="C19" s="75" t="s">
        <v>146</v>
      </c>
      <c r="D19" s="76">
        <v>50000</v>
      </c>
      <c r="E19" s="75" t="s">
        <v>97</v>
      </c>
      <c r="F19" s="54" t="s">
        <v>152</v>
      </c>
      <c r="G19" s="77"/>
      <c r="H19" s="77"/>
      <c r="I19" s="77"/>
      <c r="J19" s="78"/>
      <c r="K19" s="77"/>
      <c r="L19" s="77"/>
      <c r="M19" s="77"/>
      <c r="N19" s="77"/>
      <c r="O19" s="77"/>
      <c r="P19" s="77"/>
      <c r="Q19" s="77"/>
      <c r="R19" s="77"/>
    </row>
    <row r="20" spans="1:18" ht="19.5" thickBot="1" x14ac:dyDescent="0.35">
      <c r="A20" s="16"/>
      <c r="B20" s="17"/>
      <c r="C20" s="17"/>
      <c r="D20" s="103">
        <f>SUM(D19)</f>
        <v>50000</v>
      </c>
      <c r="E20" s="17"/>
      <c r="F20" s="19"/>
      <c r="G20" s="20"/>
      <c r="H20" s="20"/>
      <c r="I20" s="20"/>
      <c r="J20" s="21"/>
      <c r="K20" s="20"/>
      <c r="L20" s="20"/>
      <c r="M20" s="20"/>
      <c r="N20" s="20"/>
      <c r="O20" s="20"/>
      <c r="P20" s="20"/>
      <c r="Q20" s="20"/>
      <c r="R20" s="20"/>
    </row>
    <row r="21" spans="1:18" ht="19.5" thickTop="1" x14ac:dyDescent="0.2">
      <c r="A21" s="16"/>
      <c r="B21" s="17"/>
      <c r="C21" s="17"/>
      <c r="D21" s="18"/>
      <c r="E21" s="17"/>
      <c r="F21" s="19"/>
      <c r="G21" s="20"/>
      <c r="H21" s="20"/>
      <c r="I21" s="20"/>
      <c r="J21" s="21"/>
      <c r="K21" s="20"/>
      <c r="L21" s="20"/>
      <c r="M21" s="20"/>
      <c r="N21" s="20"/>
      <c r="O21" s="20"/>
      <c r="P21" s="20"/>
      <c r="Q21" s="20"/>
      <c r="R21" s="20"/>
    </row>
    <row r="22" spans="1:18" x14ac:dyDescent="0.2">
      <c r="A22" s="16"/>
      <c r="B22" s="17"/>
      <c r="C22" s="17"/>
      <c r="D22" s="18"/>
      <c r="E22" s="17"/>
      <c r="F22" s="19"/>
      <c r="G22" s="20"/>
      <c r="H22" s="20"/>
      <c r="I22" s="20"/>
      <c r="J22" s="21"/>
      <c r="K22" s="20"/>
      <c r="L22" s="20"/>
      <c r="M22" s="20"/>
      <c r="N22" s="20"/>
      <c r="O22" s="20"/>
      <c r="P22" s="20"/>
      <c r="Q22" s="20"/>
      <c r="R22" s="20"/>
    </row>
    <row r="23" spans="1:18" s="33" customFormat="1" x14ac:dyDescent="0.2">
      <c r="A23" s="29" t="s">
        <v>92</v>
      </c>
      <c r="B23" s="30"/>
      <c r="C23" s="30"/>
      <c r="D23" s="31"/>
      <c r="E23" s="30"/>
      <c r="F23" s="32"/>
      <c r="J23" s="34"/>
    </row>
    <row r="24" spans="1:18" s="33" customFormat="1" x14ac:dyDescent="0.2">
      <c r="A24" s="29" t="s">
        <v>94</v>
      </c>
      <c r="B24" s="30"/>
      <c r="C24" s="30"/>
      <c r="D24" s="31"/>
      <c r="E24" s="30"/>
      <c r="F24" s="32"/>
      <c r="J24" s="34"/>
      <c r="O24" s="33" t="s">
        <v>82</v>
      </c>
    </row>
    <row r="25" spans="1:18" s="33" customFormat="1" x14ac:dyDescent="0.2">
      <c r="A25" s="29"/>
      <c r="B25" s="30" t="s">
        <v>220</v>
      </c>
      <c r="C25" s="30"/>
      <c r="D25" s="31"/>
      <c r="E25" s="30"/>
      <c r="F25" s="32"/>
      <c r="J25" s="34"/>
    </row>
    <row r="26" spans="1:18" s="63" customFormat="1" x14ac:dyDescent="0.2">
      <c r="A26" s="207" t="s">
        <v>63</v>
      </c>
      <c r="B26" s="167" t="s">
        <v>64</v>
      </c>
      <c r="C26" s="203" t="s">
        <v>65</v>
      </c>
      <c r="D26" s="205" t="s">
        <v>66</v>
      </c>
      <c r="E26" s="206" t="s">
        <v>67</v>
      </c>
      <c r="F26" s="206" t="s">
        <v>6</v>
      </c>
      <c r="G26" s="201" t="s">
        <v>80</v>
      </c>
      <c r="H26" s="201"/>
      <c r="I26" s="201"/>
      <c r="J26" s="201" t="s">
        <v>308</v>
      </c>
      <c r="K26" s="201"/>
      <c r="L26" s="201"/>
      <c r="M26" s="201"/>
      <c r="N26" s="201"/>
      <c r="O26" s="201"/>
      <c r="P26" s="201"/>
      <c r="Q26" s="201"/>
      <c r="R26" s="201"/>
    </row>
    <row r="27" spans="1:18" s="33" customFormat="1" ht="24" x14ac:dyDescent="0.2">
      <c r="A27" s="208"/>
      <c r="B27" s="202"/>
      <c r="C27" s="204"/>
      <c r="D27" s="205"/>
      <c r="E27" s="206"/>
      <c r="F27" s="206"/>
      <c r="G27" s="64" t="s">
        <v>68</v>
      </c>
      <c r="H27" s="64" t="s">
        <v>69</v>
      </c>
      <c r="I27" s="64" t="s">
        <v>70</v>
      </c>
      <c r="J27" s="64" t="s">
        <v>73</v>
      </c>
      <c r="K27" s="64" t="s">
        <v>71</v>
      </c>
      <c r="L27" s="64" t="s">
        <v>72</v>
      </c>
      <c r="M27" s="64" t="s">
        <v>74</v>
      </c>
      <c r="N27" s="64" t="s">
        <v>75</v>
      </c>
      <c r="O27" s="64" t="s">
        <v>76</v>
      </c>
      <c r="P27" s="64" t="s">
        <v>77</v>
      </c>
      <c r="Q27" s="64" t="s">
        <v>78</v>
      </c>
      <c r="R27" s="64" t="s">
        <v>79</v>
      </c>
    </row>
    <row r="28" spans="1:18" s="69" customFormat="1" ht="37.5" x14ac:dyDescent="0.2">
      <c r="A28" s="47">
        <v>1</v>
      </c>
      <c r="B28" s="65" t="s">
        <v>219</v>
      </c>
      <c r="C28" s="75" t="s">
        <v>146</v>
      </c>
      <c r="D28" s="66">
        <v>50000</v>
      </c>
      <c r="E28" s="38" t="s">
        <v>97</v>
      </c>
      <c r="F28" s="38" t="s">
        <v>91</v>
      </c>
      <c r="G28" s="67"/>
      <c r="H28" s="67"/>
      <c r="I28" s="67"/>
      <c r="J28" s="68"/>
      <c r="K28" s="67"/>
      <c r="L28" s="67"/>
      <c r="M28" s="67"/>
      <c r="N28" s="67"/>
      <c r="O28" s="67"/>
      <c r="P28" s="67"/>
      <c r="Q28" s="67"/>
      <c r="R28" s="67"/>
    </row>
    <row r="29" spans="1:18" ht="19.5" thickBot="1" x14ac:dyDescent="0.35">
      <c r="A29" s="16"/>
      <c r="B29" s="17"/>
      <c r="C29" s="17"/>
      <c r="D29" s="103">
        <f>SUM(D28)</f>
        <v>50000</v>
      </c>
      <c r="E29" s="17"/>
      <c r="F29" s="19"/>
      <c r="G29" s="20"/>
      <c r="H29" s="20"/>
      <c r="I29" s="20"/>
      <c r="J29" s="21"/>
      <c r="K29" s="20"/>
      <c r="L29" s="20"/>
      <c r="M29" s="20"/>
      <c r="N29" s="20"/>
      <c r="O29" s="20"/>
      <c r="P29" s="20"/>
      <c r="Q29" s="20"/>
      <c r="R29" s="20"/>
    </row>
    <row r="30" spans="1:18" ht="19.5" thickTop="1" x14ac:dyDescent="0.2">
      <c r="A30" s="16"/>
      <c r="B30" s="17"/>
      <c r="C30" s="17"/>
      <c r="D30" s="18"/>
      <c r="E30" s="17"/>
      <c r="F30" s="19"/>
      <c r="G30" s="20"/>
      <c r="H30" s="20"/>
      <c r="I30" s="20"/>
      <c r="J30" s="21"/>
      <c r="K30" s="20"/>
      <c r="L30" s="20"/>
      <c r="M30" s="20"/>
      <c r="N30" s="20"/>
      <c r="O30" s="20"/>
      <c r="P30" s="20"/>
      <c r="Q30" s="20"/>
      <c r="R30" s="20"/>
    </row>
    <row r="31" spans="1:18" x14ac:dyDescent="0.2">
      <c r="A31" s="16"/>
      <c r="B31" s="17"/>
      <c r="C31" s="17"/>
      <c r="D31" s="18"/>
      <c r="E31" s="17"/>
      <c r="F31" s="19"/>
      <c r="G31" s="20"/>
      <c r="H31" s="20"/>
      <c r="I31" s="20"/>
      <c r="J31" s="21"/>
      <c r="K31" s="20"/>
      <c r="L31" s="20"/>
      <c r="M31" s="20"/>
      <c r="N31" s="20"/>
      <c r="O31" s="20"/>
      <c r="P31" s="20"/>
      <c r="Q31" s="20"/>
      <c r="R31" s="20"/>
    </row>
    <row r="32" spans="1:18" x14ac:dyDescent="0.2">
      <c r="A32" s="16"/>
      <c r="B32" s="17"/>
      <c r="C32" s="17"/>
      <c r="D32" s="18"/>
      <c r="E32" s="17"/>
      <c r="F32" s="19"/>
      <c r="G32" s="20"/>
      <c r="H32" s="20"/>
      <c r="I32" s="20"/>
      <c r="J32" s="21"/>
      <c r="K32" s="20"/>
      <c r="L32" s="20"/>
      <c r="M32" s="20"/>
      <c r="N32" s="20"/>
      <c r="O32" s="20"/>
      <c r="P32" s="20"/>
      <c r="Q32" s="20"/>
      <c r="R32" s="20"/>
    </row>
    <row r="33" spans="1:18" x14ac:dyDescent="0.2">
      <c r="A33" s="16"/>
      <c r="B33" s="17"/>
      <c r="C33" s="17"/>
      <c r="D33" s="18"/>
      <c r="E33" s="17"/>
      <c r="F33" s="19"/>
      <c r="G33" s="20"/>
      <c r="H33" s="20"/>
      <c r="I33" s="20"/>
      <c r="J33" s="21"/>
      <c r="K33" s="20"/>
      <c r="L33" s="20"/>
      <c r="M33" s="20"/>
      <c r="N33" s="20"/>
      <c r="O33" s="20"/>
      <c r="P33" s="20"/>
      <c r="Q33" s="20"/>
      <c r="R33" s="20"/>
    </row>
    <row r="34" spans="1:18" x14ac:dyDescent="0.2">
      <c r="A34" s="16"/>
      <c r="B34" s="17"/>
      <c r="C34" s="17"/>
      <c r="D34" s="18"/>
      <c r="E34" s="17"/>
      <c r="F34" s="19"/>
      <c r="G34" s="20"/>
      <c r="H34" s="20"/>
      <c r="I34" s="20"/>
      <c r="J34" s="21"/>
      <c r="K34" s="20"/>
      <c r="L34" s="20"/>
      <c r="M34" s="20"/>
      <c r="N34" s="20"/>
      <c r="O34" s="20"/>
      <c r="P34" s="20"/>
      <c r="Q34" s="20"/>
      <c r="R34" s="20"/>
    </row>
    <row r="35" spans="1:18" x14ac:dyDescent="0.2">
      <c r="A35" s="16"/>
      <c r="B35" s="17"/>
      <c r="C35" s="17"/>
      <c r="D35" s="18"/>
      <c r="E35" s="17"/>
      <c r="F35" s="19"/>
      <c r="G35" s="20"/>
      <c r="H35" s="20"/>
      <c r="I35" s="20"/>
      <c r="J35" s="21"/>
      <c r="K35" s="20"/>
      <c r="L35" s="20"/>
      <c r="M35" s="20"/>
      <c r="N35" s="20"/>
      <c r="O35" s="20"/>
      <c r="P35" s="20"/>
      <c r="Q35" s="20"/>
      <c r="R35" s="20"/>
    </row>
    <row r="36" spans="1:18" x14ac:dyDescent="0.2">
      <c r="A36" s="16"/>
      <c r="B36" s="17"/>
      <c r="C36" s="17"/>
      <c r="D36" s="18"/>
      <c r="E36" s="17"/>
      <c r="F36" s="19"/>
      <c r="G36" s="20"/>
      <c r="H36" s="20"/>
      <c r="I36" s="20"/>
      <c r="J36" s="21"/>
      <c r="K36" s="20"/>
      <c r="L36" s="20"/>
      <c r="M36" s="20"/>
      <c r="N36" s="20"/>
      <c r="O36" s="20"/>
      <c r="P36" s="20"/>
      <c r="Q36" s="20"/>
      <c r="R36" s="20"/>
    </row>
    <row r="37" spans="1:18" x14ac:dyDescent="0.2">
      <c r="A37" s="16"/>
      <c r="B37" s="17"/>
      <c r="C37" s="17"/>
      <c r="D37" s="18"/>
      <c r="E37" s="17"/>
      <c r="F37" s="19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/>
    </row>
    <row r="38" spans="1:18" x14ac:dyDescent="0.2">
      <c r="A38" s="16"/>
      <c r="B38" s="17"/>
      <c r="C38" s="17"/>
      <c r="D38" s="18"/>
      <c r="E38" s="17"/>
      <c r="F38" s="19"/>
      <c r="G38" s="20"/>
      <c r="H38" s="20"/>
      <c r="I38" s="20"/>
      <c r="J38" s="21"/>
      <c r="K38" s="20"/>
      <c r="L38" s="20"/>
      <c r="M38" s="20"/>
      <c r="N38" s="20"/>
      <c r="O38" s="20"/>
      <c r="P38" s="20"/>
      <c r="Q38" s="20"/>
      <c r="R38" s="20"/>
    </row>
    <row r="39" spans="1:18" x14ac:dyDescent="0.2">
      <c r="A39" s="16"/>
      <c r="B39" s="17"/>
      <c r="C39" s="17"/>
      <c r="D39" s="18"/>
      <c r="E39" s="17"/>
      <c r="F39" s="19"/>
      <c r="G39" s="20"/>
      <c r="H39" s="20"/>
      <c r="I39" s="20"/>
      <c r="J39" s="21"/>
      <c r="K39" s="20"/>
      <c r="L39" s="20"/>
      <c r="M39" s="20"/>
      <c r="N39" s="20"/>
      <c r="O39" s="20"/>
      <c r="P39" s="20"/>
      <c r="Q39" s="20"/>
      <c r="R39" s="20"/>
    </row>
    <row r="40" spans="1:18" x14ac:dyDescent="0.2">
      <c r="A40" s="16"/>
      <c r="B40" s="17"/>
      <c r="C40" s="17"/>
      <c r="D40" s="18"/>
      <c r="E40" s="17"/>
      <c r="F40" s="19"/>
      <c r="G40" s="20"/>
      <c r="H40" s="20"/>
      <c r="I40" s="20"/>
      <c r="J40" s="21"/>
      <c r="K40" s="20"/>
      <c r="L40" s="20"/>
      <c r="M40" s="20"/>
      <c r="N40" s="20"/>
      <c r="O40" s="20"/>
      <c r="P40" s="20"/>
      <c r="Q40" s="20"/>
      <c r="R40" s="20"/>
    </row>
    <row r="41" spans="1:18" x14ac:dyDescent="0.2">
      <c r="A41" s="16"/>
      <c r="B41" s="17"/>
      <c r="C41" s="17"/>
      <c r="D41" s="18"/>
      <c r="E41" s="17"/>
      <c r="F41" s="19"/>
      <c r="G41" s="20"/>
      <c r="H41" s="20"/>
      <c r="I41" s="20"/>
      <c r="J41" s="21"/>
      <c r="K41" s="20"/>
      <c r="L41" s="20"/>
      <c r="M41" s="20"/>
      <c r="N41" s="20"/>
      <c r="O41" s="20"/>
      <c r="P41" s="20"/>
      <c r="Q41" s="20"/>
      <c r="R41" s="20"/>
    </row>
    <row r="45" spans="1:18" s="33" customFormat="1" x14ac:dyDescent="0.2">
      <c r="A45" s="29" t="s">
        <v>92</v>
      </c>
      <c r="B45" s="30"/>
      <c r="C45" s="30"/>
      <c r="D45" s="31"/>
      <c r="E45" s="30"/>
      <c r="F45" s="32"/>
      <c r="J45" s="34"/>
    </row>
    <row r="46" spans="1:18" s="33" customFormat="1" x14ac:dyDescent="0.2">
      <c r="A46" s="29" t="s">
        <v>93</v>
      </c>
      <c r="B46" s="30"/>
      <c r="C46" s="30"/>
      <c r="D46" s="31"/>
      <c r="E46" s="30"/>
      <c r="F46" s="32"/>
      <c r="J46" s="34"/>
      <c r="O46" s="33" t="s">
        <v>82</v>
      </c>
    </row>
    <row r="47" spans="1:18" s="33" customFormat="1" x14ac:dyDescent="0.2">
      <c r="A47" s="29"/>
      <c r="B47" s="30" t="s">
        <v>220</v>
      </c>
      <c r="C47" s="30"/>
      <c r="D47" s="31"/>
      <c r="E47" s="30"/>
      <c r="F47" s="32"/>
      <c r="J47" s="34"/>
    </row>
    <row r="48" spans="1:18" s="63" customFormat="1" x14ac:dyDescent="0.2">
      <c r="A48" s="207" t="s">
        <v>63</v>
      </c>
      <c r="B48" s="167" t="s">
        <v>64</v>
      </c>
      <c r="C48" s="203" t="s">
        <v>65</v>
      </c>
      <c r="D48" s="205" t="s">
        <v>66</v>
      </c>
      <c r="E48" s="206" t="s">
        <v>67</v>
      </c>
      <c r="F48" s="206" t="s">
        <v>6</v>
      </c>
      <c r="G48" s="201" t="s">
        <v>80</v>
      </c>
      <c r="H48" s="201"/>
      <c r="I48" s="201"/>
      <c r="J48" s="201" t="s">
        <v>308</v>
      </c>
      <c r="K48" s="201"/>
      <c r="L48" s="201"/>
      <c r="M48" s="201"/>
      <c r="N48" s="201"/>
      <c r="O48" s="201"/>
      <c r="P48" s="201"/>
      <c r="Q48" s="201"/>
      <c r="R48" s="201"/>
    </row>
    <row r="49" spans="1:18" s="33" customFormat="1" ht="24" x14ac:dyDescent="0.2">
      <c r="A49" s="208"/>
      <c r="B49" s="202"/>
      <c r="C49" s="204"/>
      <c r="D49" s="205"/>
      <c r="E49" s="206"/>
      <c r="F49" s="206"/>
      <c r="G49" s="64" t="s">
        <v>68</v>
      </c>
      <c r="H49" s="64" t="s">
        <v>69</v>
      </c>
      <c r="I49" s="64" t="s">
        <v>70</v>
      </c>
      <c r="J49" s="64" t="s">
        <v>73</v>
      </c>
      <c r="K49" s="64" t="s">
        <v>71</v>
      </c>
      <c r="L49" s="64" t="s">
        <v>72</v>
      </c>
      <c r="M49" s="64" t="s">
        <v>74</v>
      </c>
      <c r="N49" s="64" t="s">
        <v>75</v>
      </c>
      <c r="O49" s="64" t="s">
        <v>76</v>
      </c>
      <c r="P49" s="64" t="s">
        <v>77</v>
      </c>
      <c r="Q49" s="64" t="s">
        <v>78</v>
      </c>
      <c r="R49" s="64" t="s">
        <v>79</v>
      </c>
    </row>
    <row r="50" spans="1:18" s="69" customFormat="1" ht="37.5" x14ac:dyDescent="0.2">
      <c r="A50" s="47">
        <v>1</v>
      </c>
      <c r="B50" s="65" t="s">
        <v>221</v>
      </c>
      <c r="C50" s="65" t="s">
        <v>222</v>
      </c>
      <c r="D50" s="66">
        <v>50000</v>
      </c>
      <c r="E50" s="65" t="s">
        <v>7</v>
      </c>
      <c r="F50" s="70" t="s">
        <v>91</v>
      </c>
      <c r="G50" s="67"/>
      <c r="H50" s="67"/>
      <c r="I50" s="67"/>
      <c r="J50" s="68"/>
      <c r="K50" s="67"/>
      <c r="L50" s="67"/>
      <c r="M50" s="67"/>
      <c r="N50" s="67"/>
      <c r="O50" s="67"/>
      <c r="P50" s="67"/>
      <c r="Q50" s="67"/>
      <c r="R50" s="67"/>
    </row>
    <row r="51" spans="1:18" ht="19.5" thickBot="1" x14ac:dyDescent="0.35">
      <c r="D51" s="103">
        <f>SUM(D50)</f>
        <v>50000</v>
      </c>
    </row>
    <row r="52" spans="1:18" ht="19.5" thickTop="1" x14ac:dyDescent="0.2"/>
  </sheetData>
  <mergeCells count="35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F26:F27"/>
    <mergeCell ref="G26:I26"/>
    <mergeCell ref="J26:R26"/>
    <mergeCell ref="A48:A49"/>
    <mergeCell ref="B48:B49"/>
    <mergeCell ref="C48:C49"/>
    <mergeCell ref="D48:D49"/>
    <mergeCell ref="E48:E49"/>
    <mergeCell ref="F48:F49"/>
    <mergeCell ref="G48:I48"/>
    <mergeCell ref="J48:R48"/>
    <mergeCell ref="A26:A27"/>
    <mergeCell ref="B26:B27"/>
    <mergeCell ref="C26:C27"/>
    <mergeCell ref="D26:D27"/>
    <mergeCell ref="E26:E27"/>
    <mergeCell ref="F17:F18"/>
    <mergeCell ref="G17:I17"/>
    <mergeCell ref="J17:R17"/>
    <mergeCell ref="A17:A18"/>
    <mergeCell ref="B17:B18"/>
    <mergeCell ref="C17:C18"/>
    <mergeCell ref="D17:D18"/>
    <mergeCell ref="E17:E18"/>
  </mergeCells>
  <pageMargins left="0.39370078740157483" right="0.39370078740157483" top="0.78740157480314965" bottom="0.39370078740157483" header="0.19685039370078741" footer="0.19685039370078741"/>
  <pageSetup paperSize="9" firstPageNumber="35" orientation="landscape" useFirstPageNumber="1" r:id="rId1"/>
  <headerFooter>
    <oddFooter>&amp;C&amp;"TH SarabunPSK,ธรรมดา"&amp;14&amp;P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workbookViewId="0">
      <selection activeCell="K23" sqref="K23"/>
    </sheetView>
  </sheetViews>
  <sheetFormatPr defaultRowHeight="18.75" x14ac:dyDescent="0.2"/>
  <cols>
    <col min="1" max="1" width="3.625" style="22" customWidth="1"/>
    <col min="2" max="3" width="25.625" style="23" customWidth="1"/>
    <col min="4" max="4" width="10.625" style="24" customWidth="1"/>
    <col min="5" max="5" width="22.625" style="23" customWidth="1"/>
    <col min="6" max="6" width="10.625" style="25" customWidth="1"/>
    <col min="7" max="9" width="2.625" style="14" customWidth="1"/>
    <col min="10" max="10" width="2.625" style="26" customWidth="1"/>
    <col min="11" max="18" width="2.625" style="14" customWidth="1"/>
    <col min="19" max="16384" width="9" style="14"/>
  </cols>
  <sheetData>
    <row r="1" spans="1:18" s="4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s="4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s="4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s="33" customFormat="1" x14ac:dyDescent="0.2">
      <c r="A4" s="29" t="s">
        <v>89</v>
      </c>
      <c r="B4" s="30"/>
      <c r="C4" s="30"/>
      <c r="D4" s="31"/>
      <c r="E4" s="30"/>
      <c r="F4" s="32"/>
      <c r="J4" s="34"/>
    </row>
    <row r="5" spans="1:18" s="33" customFormat="1" x14ac:dyDescent="0.2">
      <c r="A5" s="29" t="s">
        <v>90</v>
      </c>
      <c r="B5" s="30"/>
      <c r="C5" s="30"/>
      <c r="D5" s="31"/>
      <c r="E5" s="30"/>
      <c r="F5" s="32"/>
      <c r="J5" s="34"/>
      <c r="O5" s="33" t="s">
        <v>82</v>
      </c>
    </row>
    <row r="6" spans="1:18" s="33" customFormat="1" x14ac:dyDescent="0.2">
      <c r="A6" s="29"/>
      <c r="B6" s="30" t="s">
        <v>223</v>
      </c>
      <c r="C6" s="30"/>
      <c r="D6" s="31"/>
      <c r="E6" s="30"/>
      <c r="F6" s="32"/>
      <c r="J6" s="34"/>
    </row>
    <row r="7" spans="1:18" s="63" customFormat="1" x14ac:dyDescent="0.2">
      <c r="A7" s="207" t="s">
        <v>63</v>
      </c>
      <c r="B7" s="167" t="s">
        <v>64</v>
      </c>
      <c r="C7" s="203" t="s">
        <v>65</v>
      </c>
      <c r="D7" s="205" t="s">
        <v>66</v>
      </c>
      <c r="E7" s="206" t="s">
        <v>67</v>
      </c>
      <c r="F7" s="206" t="s">
        <v>6</v>
      </c>
      <c r="G7" s="201" t="s">
        <v>80</v>
      </c>
      <c r="H7" s="201"/>
      <c r="I7" s="201"/>
      <c r="J7" s="201" t="s">
        <v>308</v>
      </c>
      <c r="K7" s="201"/>
      <c r="L7" s="201"/>
      <c r="M7" s="201"/>
      <c r="N7" s="201"/>
      <c r="O7" s="201"/>
      <c r="P7" s="201"/>
      <c r="Q7" s="201"/>
      <c r="R7" s="201"/>
    </row>
    <row r="8" spans="1:18" s="33" customFormat="1" ht="24" x14ac:dyDescent="0.2">
      <c r="A8" s="208"/>
      <c r="B8" s="202"/>
      <c r="C8" s="204"/>
      <c r="D8" s="205"/>
      <c r="E8" s="206"/>
      <c r="F8" s="206"/>
      <c r="G8" s="64" t="s">
        <v>68</v>
      </c>
      <c r="H8" s="64" t="s">
        <v>69</v>
      </c>
      <c r="I8" s="64" t="s">
        <v>70</v>
      </c>
      <c r="J8" s="64" t="s">
        <v>73</v>
      </c>
      <c r="K8" s="64" t="s">
        <v>71</v>
      </c>
      <c r="L8" s="64" t="s">
        <v>72</v>
      </c>
      <c r="M8" s="64" t="s">
        <v>74</v>
      </c>
      <c r="N8" s="64" t="s">
        <v>75</v>
      </c>
      <c r="O8" s="64" t="s">
        <v>76</v>
      </c>
      <c r="P8" s="64" t="s">
        <v>77</v>
      </c>
      <c r="Q8" s="64" t="s">
        <v>78</v>
      </c>
      <c r="R8" s="64" t="s">
        <v>79</v>
      </c>
    </row>
    <row r="9" spans="1:18" s="69" customFormat="1" ht="37.5" x14ac:dyDescent="0.2">
      <c r="A9" s="71">
        <v>1</v>
      </c>
      <c r="B9" s="83" t="s">
        <v>115</v>
      </c>
      <c r="C9" s="83" t="s">
        <v>146</v>
      </c>
      <c r="D9" s="72">
        <v>30000</v>
      </c>
      <c r="E9" s="65" t="s">
        <v>97</v>
      </c>
      <c r="F9" s="51" t="s">
        <v>112</v>
      </c>
      <c r="G9" s="73"/>
      <c r="H9" s="73"/>
      <c r="I9" s="73"/>
      <c r="J9" s="74"/>
      <c r="K9" s="73"/>
      <c r="L9" s="73"/>
      <c r="M9" s="73"/>
      <c r="N9" s="73"/>
      <c r="O9" s="73"/>
      <c r="P9" s="73"/>
      <c r="Q9" s="73"/>
      <c r="R9" s="73"/>
    </row>
    <row r="10" spans="1:18" s="69" customFormat="1" ht="56.25" x14ac:dyDescent="0.2">
      <c r="A10" s="47">
        <v>2</v>
      </c>
      <c r="B10" s="84" t="s">
        <v>226</v>
      </c>
      <c r="C10" s="59" t="s">
        <v>224</v>
      </c>
      <c r="D10" s="66">
        <v>5000</v>
      </c>
      <c r="E10" s="65" t="s">
        <v>225</v>
      </c>
      <c r="F10" s="38" t="s">
        <v>112</v>
      </c>
      <c r="G10" s="67"/>
      <c r="H10" s="67"/>
      <c r="I10" s="67"/>
      <c r="J10" s="68"/>
      <c r="K10" s="67"/>
      <c r="L10" s="67"/>
      <c r="M10" s="67"/>
      <c r="N10" s="67"/>
      <c r="O10" s="67"/>
      <c r="P10" s="67"/>
      <c r="Q10" s="67"/>
      <c r="R10" s="67"/>
    </row>
    <row r="11" spans="1:18" s="69" customFormat="1" ht="19.5" thickBot="1" x14ac:dyDescent="0.35">
      <c r="A11" s="43"/>
      <c r="B11" s="79"/>
      <c r="C11" s="44"/>
      <c r="D11" s="103">
        <f>SUM(D9+D10)</f>
        <v>35000</v>
      </c>
      <c r="E11" s="79"/>
      <c r="F11" s="44"/>
      <c r="G11" s="81"/>
      <c r="H11" s="81"/>
      <c r="I11" s="81"/>
      <c r="J11" s="82"/>
      <c r="K11" s="81"/>
      <c r="L11" s="81"/>
      <c r="M11" s="81"/>
      <c r="N11" s="81"/>
      <c r="O11" s="81"/>
      <c r="P11" s="81"/>
      <c r="Q11" s="81"/>
      <c r="R11" s="81"/>
    </row>
    <row r="12" spans="1:18" s="69" customFormat="1" ht="19.5" thickTop="1" x14ac:dyDescent="0.2">
      <c r="A12" s="43"/>
      <c r="B12" s="79"/>
      <c r="C12" s="44"/>
      <c r="D12" s="80"/>
      <c r="E12" s="79"/>
      <c r="F12" s="44"/>
      <c r="G12" s="81"/>
      <c r="H12" s="81"/>
      <c r="I12" s="81"/>
      <c r="J12" s="82"/>
      <c r="K12" s="81"/>
      <c r="L12" s="81"/>
      <c r="M12" s="81"/>
      <c r="N12" s="81"/>
      <c r="O12" s="81"/>
      <c r="P12" s="81"/>
      <c r="Q12" s="81"/>
      <c r="R12" s="81"/>
    </row>
    <row r="13" spans="1:18" s="69" customFormat="1" x14ac:dyDescent="0.2">
      <c r="A13" s="43"/>
      <c r="B13" s="79"/>
      <c r="C13" s="44"/>
      <c r="D13" s="80"/>
      <c r="E13" s="79"/>
      <c r="F13" s="44"/>
      <c r="G13" s="81"/>
      <c r="H13" s="81"/>
      <c r="I13" s="81"/>
      <c r="J13" s="82"/>
      <c r="K13" s="81"/>
      <c r="L13" s="81"/>
      <c r="M13" s="81"/>
      <c r="N13" s="81"/>
      <c r="O13" s="81"/>
      <c r="P13" s="81"/>
      <c r="Q13" s="81"/>
      <c r="R13" s="81"/>
    </row>
    <row r="14" spans="1:18" s="33" customFormat="1" x14ac:dyDescent="0.2">
      <c r="A14" s="29" t="s">
        <v>89</v>
      </c>
      <c r="B14" s="30"/>
      <c r="C14" s="30"/>
      <c r="D14" s="31"/>
      <c r="E14" s="30"/>
      <c r="F14" s="32"/>
      <c r="J14" s="34"/>
    </row>
    <row r="15" spans="1:18" s="33" customFormat="1" x14ac:dyDescent="0.2">
      <c r="A15" s="29" t="s">
        <v>90</v>
      </c>
      <c r="B15" s="30"/>
      <c r="C15" s="30"/>
      <c r="D15" s="31"/>
      <c r="E15" s="30"/>
      <c r="F15" s="32"/>
      <c r="J15" s="34"/>
      <c r="O15" s="33" t="s">
        <v>82</v>
      </c>
    </row>
    <row r="16" spans="1:18" s="33" customFormat="1" x14ac:dyDescent="0.2">
      <c r="A16" s="29"/>
      <c r="B16" s="33" t="s">
        <v>236</v>
      </c>
      <c r="D16" s="31"/>
      <c r="E16" s="30"/>
      <c r="F16" s="32"/>
      <c r="J16" s="34"/>
    </row>
    <row r="17" spans="1:18" s="63" customFormat="1" x14ac:dyDescent="0.2">
      <c r="A17" s="207" t="s">
        <v>63</v>
      </c>
      <c r="B17" s="167" t="s">
        <v>64</v>
      </c>
      <c r="C17" s="203" t="s">
        <v>65</v>
      </c>
      <c r="D17" s="205" t="s">
        <v>66</v>
      </c>
      <c r="E17" s="206" t="s">
        <v>67</v>
      </c>
      <c r="F17" s="206" t="s">
        <v>6</v>
      </c>
      <c r="G17" s="201" t="s">
        <v>80</v>
      </c>
      <c r="H17" s="201"/>
      <c r="I17" s="201"/>
      <c r="J17" s="201" t="s">
        <v>308</v>
      </c>
      <c r="K17" s="201"/>
      <c r="L17" s="201"/>
      <c r="M17" s="201"/>
      <c r="N17" s="201"/>
      <c r="O17" s="201"/>
      <c r="P17" s="201"/>
      <c r="Q17" s="201"/>
      <c r="R17" s="201"/>
    </row>
    <row r="18" spans="1:18" s="33" customFormat="1" ht="24" x14ac:dyDescent="0.2">
      <c r="A18" s="208"/>
      <c r="B18" s="202"/>
      <c r="C18" s="204"/>
      <c r="D18" s="205"/>
      <c r="E18" s="206"/>
      <c r="F18" s="206"/>
      <c r="G18" s="64" t="s">
        <v>68</v>
      </c>
      <c r="H18" s="64" t="s">
        <v>69</v>
      </c>
      <c r="I18" s="64" t="s">
        <v>70</v>
      </c>
      <c r="J18" s="64" t="s">
        <v>73</v>
      </c>
      <c r="K18" s="64" t="s">
        <v>71</v>
      </c>
      <c r="L18" s="64" t="s">
        <v>72</v>
      </c>
      <c r="M18" s="64" t="s">
        <v>74</v>
      </c>
      <c r="N18" s="64" t="s">
        <v>75</v>
      </c>
      <c r="O18" s="64" t="s">
        <v>76</v>
      </c>
      <c r="P18" s="64" t="s">
        <v>77</v>
      </c>
      <c r="Q18" s="64" t="s">
        <v>78</v>
      </c>
      <c r="R18" s="64" t="s">
        <v>79</v>
      </c>
    </row>
    <row r="19" spans="1:18" s="69" customFormat="1" ht="37.5" x14ac:dyDescent="0.2">
      <c r="A19" s="71">
        <v>1</v>
      </c>
      <c r="B19" s="83" t="s">
        <v>237</v>
      </c>
      <c r="C19" s="83" t="s">
        <v>146</v>
      </c>
      <c r="D19" s="72">
        <v>50000</v>
      </c>
      <c r="E19" s="65" t="s">
        <v>97</v>
      </c>
      <c r="F19" s="51" t="s">
        <v>85</v>
      </c>
      <c r="G19" s="73"/>
      <c r="H19" s="73"/>
      <c r="I19" s="73"/>
      <c r="J19" s="74"/>
      <c r="K19" s="73"/>
      <c r="L19" s="73"/>
      <c r="M19" s="73"/>
      <c r="N19" s="73"/>
      <c r="O19" s="73"/>
      <c r="P19" s="73"/>
      <c r="Q19" s="73"/>
      <c r="R19" s="73"/>
    </row>
    <row r="20" spans="1:18" s="69" customFormat="1" ht="37.5" x14ac:dyDescent="0.2">
      <c r="A20" s="47">
        <v>2</v>
      </c>
      <c r="B20" s="84" t="s">
        <v>238</v>
      </c>
      <c r="C20" s="65" t="s">
        <v>146</v>
      </c>
      <c r="D20" s="66">
        <v>200000</v>
      </c>
      <c r="E20" s="65" t="s">
        <v>97</v>
      </c>
      <c r="F20" s="38" t="s">
        <v>85</v>
      </c>
      <c r="G20" s="67"/>
      <c r="H20" s="67"/>
      <c r="I20" s="67"/>
      <c r="J20" s="68"/>
      <c r="K20" s="67"/>
      <c r="L20" s="67"/>
      <c r="M20" s="67"/>
      <c r="N20" s="67"/>
      <c r="O20" s="67"/>
      <c r="P20" s="67"/>
      <c r="Q20" s="67"/>
      <c r="R20" s="67"/>
    </row>
    <row r="21" spans="1:18" s="69" customFormat="1" ht="19.5" thickBot="1" x14ac:dyDescent="0.35">
      <c r="A21" s="43"/>
      <c r="B21" s="79"/>
      <c r="C21" s="44"/>
      <c r="D21" s="103">
        <f>SUM(D19+D20)</f>
        <v>250000</v>
      </c>
      <c r="E21" s="79"/>
      <c r="F21" s="44"/>
      <c r="G21" s="81"/>
      <c r="H21" s="81"/>
      <c r="I21" s="81"/>
      <c r="J21" s="82"/>
      <c r="K21" s="81"/>
      <c r="L21" s="81"/>
      <c r="M21" s="81"/>
      <c r="N21" s="81"/>
      <c r="O21" s="81"/>
      <c r="P21" s="81"/>
      <c r="Q21" s="81"/>
      <c r="R21" s="81"/>
    </row>
    <row r="22" spans="1:18" s="69" customFormat="1" ht="19.5" thickTop="1" x14ac:dyDescent="0.2">
      <c r="A22" s="43"/>
      <c r="B22" s="79"/>
      <c r="C22" s="44"/>
      <c r="D22" s="80"/>
      <c r="E22" s="79"/>
      <c r="F22" s="44"/>
      <c r="G22" s="81"/>
      <c r="H22" s="81"/>
      <c r="I22" s="81"/>
      <c r="J22" s="82"/>
      <c r="K22" s="81"/>
      <c r="L22" s="81"/>
      <c r="M22" s="81"/>
      <c r="N22" s="81"/>
      <c r="O22" s="81"/>
      <c r="P22" s="81"/>
      <c r="Q22" s="81"/>
      <c r="R22" s="81"/>
    </row>
    <row r="23" spans="1:18" s="69" customFormat="1" x14ac:dyDescent="0.2">
      <c r="A23" s="43"/>
      <c r="B23" s="79"/>
      <c r="C23" s="44"/>
      <c r="D23" s="80"/>
      <c r="E23" s="79"/>
      <c r="F23" s="44"/>
      <c r="G23" s="81"/>
      <c r="H23" s="81"/>
      <c r="I23" s="81"/>
      <c r="J23" s="82"/>
      <c r="K23" s="81"/>
      <c r="L23" s="81"/>
      <c r="M23" s="81"/>
      <c r="N23" s="81"/>
      <c r="O23" s="81"/>
      <c r="P23" s="81"/>
      <c r="Q23" s="81"/>
      <c r="R23" s="81"/>
    </row>
    <row r="24" spans="1:18" s="69" customFormat="1" x14ac:dyDescent="0.2">
      <c r="A24" s="43"/>
      <c r="B24" s="79"/>
      <c r="C24" s="44"/>
      <c r="D24" s="80"/>
      <c r="E24" s="79"/>
      <c r="F24" s="44"/>
      <c r="G24" s="81"/>
      <c r="H24" s="81"/>
      <c r="I24" s="81"/>
      <c r="J24" s="82"/>
      <c r="K24" s="81"/>
      <c r="L24" s="81"/>
      <c r="M24" s="81"/>
      <c r="N24" s="81"/>
      <c r="O24" s="81"/>
      <c r="P24" s="81"/>
      <c r="Q24" s="81"/>
      <c r="R24" s="81"/>
    </row>
    <row r="25" spans="1:18" s="69" customFormat="1" x14ac:dyDescent="0.2">
      <c r="A25" s="43"/>
      <c r="B25" s="79"/>
      <c r="C25" s="44"/>
      <c r="D25" s="80"/>
      <c r="E25" s="79"/>
      <c r="F25" s="44"/>
      <c r="G25" s="81"/>
      <c r="H25" s="81"/>
      <c r="I25" s="81"/>
      <c r="J25" s="82"/>
      <c r="K25" s="81"/>
      <c r="L25" s="81"/>
      <c r="M25" s="81"/>
      <c r="N25" s="81"/>
      <c r="O25" s="81"/>
      <c r="P25" s="81"/>
      <c r="Q25" s="81"/>
      <c r="R25" s="81"/>
    </row>
    <row r="26" spans="1:18" s="69" customFormat="1" x14ac:dyDescent="0.2">
      <c r="A26" s="43"/>
      <c r="B26" s="79"/>
      <c r="C26" s="44"/>
      <c r="D26" s="80"/>
      <c r="E26" s="79"/>
      <c r="F26" s="44"/>
      <c r="G26" s="81"/>
      <c r="H26" s="81"/>
      <c r="I26" s="81"/>
      <c r="J26" s="82"/>
      <c r="K26" s="81"/>
      <c r="L26" s="81"/>
      <c r="M26" s="81"/>
      <c r="N26" s="81"/>
      <c r="O26" s="81"/>
      <c r="P26" s="81"/>
      <c r="Q26" s="81"/>
      <c r="R26" s="81"/>
    </row>
    <row r="27" spans="1:18" s="69" customFormat="1" x14ac:dyDescent="0.2">
      <c r="A27" s="43"/>
      <c r="B27" s="79"/>
      <c r="C27" s="44"/>
      <c r="D27" s="80"/>
      <c r="E27" s="79"/>
      <c r="F27" s="44"/>
      <c r="G27" s="81"/>
      <c r="H27" s="81"/>
      <c r="I27" s="81"/>
      <c r="J27" s="82"/>
      <c r="K27" s="81"/>
      <c r="L27" s="81"/>
      <c r="M27" s="81"/>
      <c r="N27" s="81"/>
      <c r="O27" s="81"/>
      <c r="P27" s="81"/>
      <c r="Q27" s="81"/>
      <c r="R27" s="81"/>
    </row>
    <row r="28" spans="1:18" s="69" customFormat="1" x14ac:dyDescent="0.2">
      <c r="A28" s="43"/>
      <c r="B28" s="79"/>
      <c r="C28" s="44"/>
      <c r="D28" s="80"/>
      <c r="E28" s="79"/>
      <c r="F28" s="44"/>
      <c r="G28" s="81"/>
      <c r="H28" s="81"/>
      <c r="I28" s="81"/>
      <c r="J28" s="82"/>
      <c r="K28" s="81"/>
      <c r="L28" s="81"/>
      <c r="M28" s="81"/>
      <c r="N28" s="81"/>
      <c r="O28" s="81"/>
      <c r="P28" s="81"/>
      <c r="Q28" s="81"/>
      <c r="R28" s="81"/>
    </row>
    <row r="29" spans="1:18" s="69" customFormat="1" x14ac:dyDescent="0.2">
      <c r="A29" s="43"/>
      <c r="B29" s="79"/>
      <c r="C29" s="44"/>
      <c r="D29" s="80"/>
      <c r="E29" s="79"/>
      <c r="F29" s="44"/>
      <c r="G29" s="81"/>
      <c r="H29" s="81"/>
      <c r="I29" s="81"/>
      <c r="J29" s="82"/>
      <c r="K29" s="81"/>
      <c r="L29" s="81"/>
      <c r="M29" s="81"/>
      <c r="N29" s="81"/>
      <c r="O29" s="81"/>
      <c r="P29" s="81"/>
      <c r="Q29" s="81"/>
      <c r="R29" s="81"/>
    </row>
    <row r="30" spans="1:18" s="69" customFormat="1" x14ac:dyDescent="0.2">
      <c r="A30" s="43"/>
      <c r="B30" s="79"/>
      <c r="C30" s="44"/>
      <c r="D30" s="80"/>
      <c r="E30" s="79"/>
      <c r="F30" s="44"/>
      <c r="G30" s="81"/>
      <c r="H30" s="81"/>
      <c r="I30" s="81"/>
      <c r="J30" s="82"/>
      <c r="K30" s="81"/>
      <c r="L30" s="81"/>
      <c r="M30" s="81"/>
      <c r="N30" s="81"/>
      <c r="O30" s="81"/>
      <c r="P30" s="81"/>
      <c r="Q30" s="81"/>
      <c r="R30" s="81"/>
    </row>
  </sheetData>
  <mergeCells count="19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F17:F18"/>
    <mergeCell ref="G17:I17"/>
    <mergeCell ref="J17:R17"/>
    <mergeCell ref="A17:A18"/>
    <mergeCell ref="B17:B18"/>
    <mergeCell ref="C17:C18"/>
    <mergeCell ref="D17:D18"/>
    <mergeCell ref="E17:E18"/>
  </mergeCells>
  <pageMargins left="0.39370078740157483" right="0.39370078740157483" top="0.78740157480314965" bottom="0.39370078740157483" header="0.19685039370078741" footer="0.19685039370078741"/>
  <pageSetup paperSize="9" firstPageNumber="38" orientation="landscape" useFirstPageNumber="1" r:id="rId1"/>
  <headerFooter>
    <oddFooter>&amp;C&amp;"TH SarabunPSK,ธรรมดา"&amp;14&amp;P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01"/>
  <sheetViews>
    <sheetView workbookViewId="0">
      <selection activeCell="Q200" sqref="Q200"/>
    </sheetView>
  </sheetViews>
  <sheetFormatPr defaultRowHeight="18.75" x14ac:dyDescent="0.2"/>
  <cols>
    <col min="1" max="1" width="3.625" style="22" customWidth="1"/>
    <col min="2" max="3" width="25.625" style="23" customWidth="1"/>
    <col min="4" max="4" width="10.625" style="24" customWidth="1"/>
    <col min="5" max="5" width="22.625" style="23" customWidth="1"/>
    <col min="6" max="6" width="10.625" style="25" customWidth="1"/>
    <col min="7" max="9" width="2.625" style="14" customWidth="1"/>
    <col min="10" max="10" width="2.625" style="26" customWidth="1"/>
    <col min="11" max="18" width="2.625" style="14" customWidth="1"/>
    <col min="19" max="19" width="9" style="14"/>
    <col min="20" max="20" width="9.625" style="14" bestFit="1" customWidth="1"/>
    <col min="21" max="16384" width="9" style="14"/>
  </cols>
  <sheetData>
    <row r="1" spans="1:20" s="4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20" s="4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20" s="4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0" s="33" customFormat="1" x14ac:dyDescent="0.2">
      <c r="A4" s="29" t="s">
        <v>101</v>
      </c>
      <c r="B4" s="30"/>
      <c r="C4" s="30"/>
      <c r="D4" s="31"/>
      <c r="E4" s="30"/>
      <c r="F4" s="32"/>
      <c r="J4" s="34"/>
    </row>
    <row r="5" spans="1:20" s="33" customFormat="1" x14ac:dyDescent="0.2">
      <c r="A5" s="29" t="s">
        <v>105</v>
      </c>
      <c r="B5" s="30"/>
      <c r="C5" s="30"/>
      <c r="D5" s="31"/>
      <c r="E5" s="30"/>
      <c r="F5" s="32"/>
      <c r="J5" s="34"/>
      <c r="O5" s="33" t="s">
        <v>82</v>
      </c>
    </row>
    <row r="6" spans="1:20" s="33" customFormat="1" x14ac:dyDescent="0.2">
      <c r="A6" s="29"/>
      <c r="B6" s="30" t="s">
        <v>241</v>
      </c>
      <c r="C6" s="30"/>
      <c r="D6" s="31"/>
      <c r="E6" s="30"/>
      <c r="F6" s="32"/>
      <c r="J6" s="34"/>
    </row>
    <row r="7" spans="1:20" s="63" customFormat="1" ht="18.75" customHeight="1" x14ac:dyDescent="0.2">
      <c r="A7" s="207" t="s">
        <v>63</v>
      </c>
      <c r="B7" s="167" t="s">
        <v>64</v>
      </c>
      <c r="C7" s="167" t="s">
        <v>65</v>
      </c>
      <c r="D7" s="188" t="s">
        <v>66</v>
      </c>
      <c r="E7" s="167" t="s">
        <v>67</v>
      </c>
      <c r="F7" s="167" t="s">
        <v>6</v>
      </c>
      <c r="G7" s="201" t="s">
        <v>80</v>
      </c>
      <c r="H7" s="201"/>
      <c r="I7" s="201"/>
      <c r="J7" s="201" t="s">
        <v>308</v>
      </c>
      <c r="K7" s="201"/>
      <c r="L7" s="201"/>
      <c r="M7" s="201"/>
      <c r="N7" s="201"/>
      <c r="O7" s="201"/>
      <c r="P7" s="201"/>
      <c r="Q7" s="201"/>
      <c r="R7" s="201"/>
    </row>
    <row r="8" spans="1:20" s="33" customFormat="1" ht="24" x14ac:dyDescent="0.2">
      <c r="A8" s="208"/>
      <c r="B8" s="202"/>
      <c r="C8" s="202"/>
      <c r="D8" s="210"/>
      <c r="E8" s="202"/>
      <c r="F8" s="202"/>
      <c r="G8" s="64" t="s">
        <v>68</v>
      </c>
      <c r="H8" s="64" t="s">
        <v>69</v>
      </c>
      <c r="I8" s="64" t="s">
        <v>70</v>
      </c>
      <c r="J8" s="64" t="s">
        <v>73</v>
      </c>
      <c r="K8" s="64" t="s">
        <v>71</v>
      </c>
      <c r="L8" s="64" t="s">
        <v>72</v>
      </c>
      <c r="M8" s="64" t="s">
        <v>74</v>
      </c>
      <c r="N8" s="64" t="s">
        <v>75</v>
      </c>
      <c r="O8" s="64" t="s">
        <v>76</v>
      </c>
      <c r="P8" s="64" t="s">
        <v>77</v>
      </c>
      <c r="Q8" s="64" t="s">
        <v>78</v>
      </c>
      <c r="R8" s="64" t="s">
        <v>79</v>
      </c>
    </row>
    <row r="9" spans="1:20" s="69" customFormat="1" ht="112.5" x14ac:dyDescent="0.2">
      <c r="A9" s="47">
        <v>1</v>
      </c>
      <c r="B9" s="65" t="s">
        <v>106</v>
      </c>
      <c r="C9" s="65" t="s">
        <v>253</v>
      </c>
      <c r="D9" s="66">
        <v>395488</v>
      </c>
      <c r="E9" s="65" t="s">
        <v>7</v>
      </c>
      <c r="F9" s="38" t="s">
        <v>107</v>
      </c>
      <c r="G9" s="67"/>
      <c r="H9" s="67"/>
      <c r="I9" s="67"/>
      <c r="J9" s="68"/>
      <c r="K9" s="67"/>
      <c r="L9" s="67"/>
      <c r="M9" s="67"/>
      <c r="N9" s="67"/>
      <c r="O9" s="67"/>
      <c r="P9" s="67"/>
      <c r="Q9" s="67"/>
      <c r="R9" s="67"/>
    </row>
    <row r="10" spans="1:20" s="33" customFormat="1" ht="63" x14ac:dyDescent="0.2">
      <c r="A10" s="47">
        <v>2</v>
      </c>
      <c r="B10" s="65" t="s">
        <v>250</v>
      </c>
      <c r="C10" s="85" t="s">
        <v>254</v>
      </c>
      <c r="D10" s="66">
        <v>300000</v>
      </c>
      <c r="E10" s="65" t="s">
        <v>7</v>
      </c>
      <c r="F10" s="38" t="s">
        <v>107</v>
      </c>
      <c r="G10" s="67"/>
      <c r="H10" s="67"/>
      <c r="I10" s="67"/>
      <c r="J10" s="68"/>
      <c r="K10" s="67"/>
      <c r="L10" s="67"/>
      <c r="M10" s="67"/>
      <c r="N10" s="67"/>
      <c r="O10" s="67"/>
      <c r="P10" s="67"/>
      <c r="Q10" s="67"/>
      <c r="R10" s="67"/>
    </row>
    <row r="11" spans="1:20" s="33" customFormat="1" ht="94.5" x14ac:dyDescent="0.2">
      <c r="A11" s="47">
        <v>3</v>
      </c>
      <c r="B11" s="65" t="s">
        <v>251</v>
      </c>
      <c r="C11" s="85" t="s">
        <v>255</v>
      </c>
      <c r="D11" s="66">
        <v>316905</v>
      </c>
      <c r="E11" s="65" t="s">
        <v>7</v>
      </c>
      <c r="F11" s="38" t="s">
        <v>107</v>
      </c>
      <c r="G11" s="67"/>
      <c r="H11" s="67"/>
      <c r="I11" s="67"/>
      <c r="J11" s="68"/>
      <c r="K11" s="67"/>
      <c r="L11" s="67"/>
      <c r="M11" s="67"/>
      <c r="N11" s="67"/>
      <c r="O11" s="67"/>
      <c r="P11" s="67"/>
      <c r="Q11" s="67"/>
      <c r="R11" s="67"/>
    </row>
    <row r="12" spans="1:20" s="33" customFormat="1" ht="63" x14ac:dyDescent="0.2">
      <c r="A12" s="47">
        <v>4</v>
      </c>
      <c r="B12" s="65" t="s">
        <v>252</v>
      </c>
      <c r="C12" s="85" t="s">
        <v>256</v>
      </c>
      <c r="D12" s="66">
        <v>6000</v>
      </c>
      <c r="E12" s="65" t="s">
        <v>7</v>
      </c>
      <c r="F12" s="38" t="s">
        <v>107</v>
      </c>
      <c r="G12" s="67"/>
      <c r="H12" s="67"/>
      <c r="I12" s="67"/>
      <c r="J12" s="68"/>
      <c r="K12" s="67"/>
      <c r="L12" s="67"/>
      <c r="M12" s="67"/>
      <c r="N12" s="67"/>
      <c r="O12" s="67"/>
      <c r="P12" s="67"/>
      <c r="Q12" s="67"/>
      <c r="R12" s="67"/>
    </row>
    <row r="13" spans="1:20" s="33" customFormat="1" ht="19.5" thickBot="1" x14ac:dyDescent="0.35">
      <c r="A13" s="43"/>
      <c r="B13" s="79"/>
      <c r="C13" s="106"/>
      <c r="D13" s="103">
        <f>SUM(D9+D10+D11+D12)</f>
        <v>1018393</v>
      </c>
      <c r="E13" s="79"/>
      <c r="F13" s="44"/>
      <c r="G13" s="81"/>
      <c r="H13" s="81"/>
      <c r="I13" s="81"/>
      <c r="J13" s="82"/>
      <c r="K13" s="81"/>
      <c r="L13" s="81"/>
      <c r="M13" s="81"/>
      <c r="N13" s="81"/>
      <c r="O13" s="81"/>
      <c r="P13" s="81"/>
      <c r="Q13" s="81"/>
      <c r="R13" s="81"/>
      <c r="T13" s="107"/>
    </row>
    <row r="14" spans="1:20" s="33" customFormat="1" ht="19.5" thickTop="1" x14ac:dyDescent="0.2">
      <c r="A14" s="29" t="s">
        <v>101</v>
      </c>
      <c r="B14" s="30"/>
      <c r="C14" s="30"/>
      <c r="D14" s="31"/>
      <c r="E14" s="30"/>
      <c r="F14" s="32"/>
      <c r="J14" s="34"/>
    </row>
    <row r="15" spans="1:20" s="33" customFormat="1" x14ac:dyDescent="0.2">
      <c r="A15" s="29" t="s">
        <v>105</v>
      </c>
      <c r="B15" s="30"/>
      <c r="C15" s="30"/>
      <c r="D15" s="31"/>
      <c r="E15" s="30"/>
      <c r="F15" s="32"/>
      <c r="J15" s="34"/>
      <c r="O15" s="33" t="s">
        <v>82</v>
      </c>
    </row>
    <row r="16" spans="1:20" s="33" customFormat="1" x14ac:dyDescent="0.2">
      <c r="A16" s="29"/>
      <c r="B16" s="30" t="s">
        <v>223</v>
      </c>
      <c r="C16" s="30"/>
      <c r="D16" s="31"/>
      <c r="E16" s="30"/>
      <c r="F16" s="32"/>
      <c r="J16" s="34"/>
    </row>
    <row r="17" spans="1:18" s="63" customFormat="1" ht="18.75" customHeight="1" x14ac:dyDescent="0.2">
      <c r="A17" s="207" t="s">
        <v>63</v>
      </c>
      <c r="B17" s="167" t="s">
        <v>64</v>
      </c>
      <c r="C17" s="167" t="s">
        <v>65</v>
      </c>
      <c r="D17" s="188" t="s">
        <v>66</v>
      </c>
      <c r="E17" s="167" t="s">
        <v>67</v>
      </c>
      <c r="F17" s="167" t="s">
        <v>6</v>
      </c>
      <c r="G17" s="201" t="s">
        <v>80</v>
      </c>
      <c r="H17" s="201"/>
      <c r="I17" s="201"/>
      <c r="J17" s="201" t="s">
        <v>308</v>
      </c>
      <c r="K17" s="201"/>
      <c r="L17" s="201"/>
      <c r="M17" s="201"/>
      <c r="N17" s="201"/>
      <c r="O17" s="201"/>
      <c r="P17" s="201"/>
      <c r="Q17" s="201"/>
      <c r="R17" s="201"/>
    </row>
    <row r="18" spans="1:18" s="33" customFormat="1" ht="24" x14ac:dyDescent="0.2">
      <c r="A18" s="208"/>
      <c r="B18" s="202"/>
      <c r="C18" s="202"/>
      <c r="D18" s="210"/>
      <c r="E18" s="202"/>
      <c r="F18" s="202"/>
      <c r="G18" s="64" t="s">
        <v>68</v>
      </c>
      <c r="H18" s="64" t="s">
        <v>69</v>
      </c>
      <c r="I18" s="64" t="s">
        <v>70</v>
      </c>
      <c r="J18" s="64" t="s">
        <v>73</v>
      </c>
      <c r="K18" s="64" t="s">
        <v>71</v>
      </c>
      <c r="L18" s="64" t="s">
        <v>72</v>
      </c>
      <c r="M18" s="64" t="s">
        <v>74</v>
      </c>
      <c r="N18" s="64" t="s">
        <v>75</v>
      </c>
      <c r="O18" s="64" t="s">
        <v>76</v>
      </c>
      <c r="P18" s="64" t="s">
        <v>77</v>
      </c>
      <c r="Q18" s="64" t="s">
        <v>78</v>
      </c>
      <c r="R18" s="64" t="s">
        <v>79</v>
      </c>
    </row>
    <row r="19" spans="1:18" s="69" customFormat="1" ht="150" x14ac:dyDescent="0.2">
      <c r="A19" s="47">
        <v>1</v>
      </c>
      <c r="B19" s="65" t="s">
        <v>257</v>
      </c>
      <c r="C19" s="65" t="s">
        <v>259</v>
      </c>
      <c r="D19" s="66">
        <v>3235240</v>
      </c>
      <c r="E19" s="65" t="s">
        <v>7</v>
      </c>
      <c r="F19" s="38" t="s">
        <v>112</v>
      </c>
      <c r="G19" s="67"/>
      <c r="H19" s="67"/>
      <c r="I19" s="67"/>
      <c r="J19" s="68"/>
      <c r="K19" s="67"/>
      <c r="L19" s="67"/>
      <c r="M19" s="67"/>
      <c r="N19" s="67"/>
      <c r="O19" s="67"/>
      <c r="P19" s="67"/>
      <c r="Q19" s="67"/>
      <c r="R19" s="67"/>
    </row>
    <row r="20" spans="1:18" s="4" customFormat="1" ht="93.75" x14ac:dyDescent="0.2">
      <c r="A20" s="47">
        <v>2</v>
      </c>
      <c r="B20" s="65" t="s">
        <v>258</v>
      </c>
      <c r="C20" s="65" t="s">
        <v>260</v>
      </c>
      <c r="D20" s="66">
        <v>4374000</v>
      </c>
      <c r="E20" s="65" t="s">
        <v>7</v>
      </c>
      <c r="F20" s="38" t="s">
        <v>112</v>
      </c>
      <c r="G20" s="67"/>
      <c r="H20" s="67"/>
      <c r="I20" s="67"/>
      <c r="J20" s="68"/>
      <c r="K20" s="67"/>
      <c r="L20" s="67"/>
      <c r="M20" s="67"/>
      <c r="N20" s="67"/>
      <c r="O20" s="67"/>
      <c r="P20" s="67"/>
      <c r="Q20" s="67"/>
      <c r="R20" s="67"/>
    </row>
    <row r="21" spans="1:18" s="4" customFormat="1" ht="75" x14ac:dyDescent="0.2">
      <c r="A21" s="47">
        <v>3</v>
      </c>
      <c r="B21" s="65" t="s">
        <v>261</v>
      </c>
      <c r="C21" s="65" t="s">
        <v>262</v>
      </c>
      <c r="D21" s="66">
        <v>457600</v>
      </c>
      <c r="E21" s="65" t="s">
        <v>7</v>
      </c>
      <c r="F21" s="38" t="s">
        <v>112</v>
      </c>
      <c r="G21" s="67"/>
      <c r="H21" s="67"/>
      <c r="I21" s="67"/>
      <c r="J21" s="68"/>
      <c r="K21" s="67"/>
      <c r="L21" s="67"/>
      <c r="M21" s="67"/>
      <c r="N21" s="67"/>
      <c r="O21" s="67"/>
      <c r="P21" s="67"/>
      <c r="Q21" s="67"/>
      <c r="R21" s="67"/>
    </row>
    <row r="22" spans="1:18" s="4" customFormat="1" ht="37.5" x14ac:dyDescent="0.2">
      <c r="A22" s="47">
        <v>4</v>
      </c>
      <c r="B22" s="38" t="s">
        <v>264</v>
      </c>
      <c r="C22" s="84" t="s">
        <v>146</v>
      </c>
      <c r="D22" s="66">
        <v>5000</v>
      </c>
      <c r="E22" s="65" t="s">
        <v>7</v>
      </c>
      <c r="F22" s="38" t="s">
        <v>112</v>
      </c>
      <c r="G22" s="86"/>
      <c r="H22" s="86"/>
      <c r="I22" s="86"/>
      <c r="J22" s="87"/>
      <c r="K22" s="86"/>
      <c r="L22" s="86"/>
      <c r="M22" s="86"/>
      <c r="N22" s="86"/>
      <c r="O22" s="86"/>
      <c r="P22" s="86"/>
      <c r="Q22" s="86"/>
      <c r="R22" s="86"/>
    </row>
    <row r="23" spans="1:18" s="33" customFormat="1" x14ac:dyDescent="0.2">
      <c r="A23" s="29" t="s">
        <v>101</v>
      </c>
      <c r="B23" s="30"/>
      <c r="C23" s="30"/>
      <c r="D23" s="31"/>
      <c r="E23" s="30"/>
      <c r="F23" s="32"/>
      <c r="J23" s="34"/>
    </row>
    <row r="24" spans="1:18" s="33" customFormat="1" x14ac:dyDescent="0.2">
      <c r="A24" s="29" t="s">
        <v>105</v>
      </c>
      <c r="B24" s="30"/>
      <c r="C24" s="30"/>
      <c r="D24" s="31"/>
      <c r="E24" s="30"/>
      <c r="F24" s="32"/>
      <c r="J24" s="34"/>
      <c r="O24" s="33" t="s">
        <v>82</v>
      </c>
    </row>
    <row r="25" spans="1:18" s="33" customFormat="1" x14ac:dyDescent="0.2">
      <c r="A25" s="29"/>
      <c r="B25" s="30" t="s">
        <v>223</v>
      </c>
      <c r="C25" s="30"/>
      <c r="D25" s="31"/>
      <c r="E25" s="30"/>
      <c r="F25" s="32"/>
      <c r="J25" s="34"/>
    </row>
    <row r="26" spans="1:18" s="63" customFormat="1" ht="18.75" customHeight="1" x14ac:dyDescent="0.2">
      <c r="A26" s="207" t="s">
        <v>63</v>
      </c>
      <c r="B26" s="167" t="s">
        <v>64</v>
      </c>
      <c r="C26" s="167" t="s">
        <v>65</v>
      </c>
      <c r="D26" s="188" t="s">
        <v>66</v>
      </c>
      <c r="E26" s="167" t="s">
        <v>67</v>
      </c>
      <c r="F26" s="167" t="s">
        <v>6</v>
      </c>
      <c r="G26" s="201" t="s">
        <v>80</v>
      </c>
      <c r="H26" s="201"/>
      <c r="I26" s="201"/>
      <c r="J26" s="201" t="s">
        <v>308</v>
      </c>
      <c r="K26" s="201"/>
      <c r="L26" s="201"/>
      <c r="M26" s="201"/>
      <c r="N26" s="201"/>
      <c r="O26" s="201"/>
      <c r="P26" s="201"/>
      <c r="Q26" s="201"/>
      <c r="R26" s="201"/>
    </row>
    <row r="27" spans="1:18" s="33" customFormat="1" ht="24" x14ac:dyDescent="0.2">
      <c r="A27" s="208"/>
      <c r="B27" s="202"/>
      <c r="C27" s="202"/>
      <c r="D27" s="210"/>
      <c r="E27" s="202"/>
      <c r="F27" s="202"/>
      <c r="G27" s="28" t="s">
        <v>68</v>
      </c>
      <c r="H27" s="28" t="s">
        <v>69</v>
      </c>
      <c r="I27" s="28" t="s">
        <v>70</v>
      </c>
      <c r="J27" s="28" t="s">
        <v>73</v>
      </c>
      <c r="K27" s="28" t="s">
        <v>71</v>
      </c>
      <c r="L27" s="28" t="s">
        <v>72</v>
      </c>
      <c r="M27" s="28" t="s">
        <v>74</v>
      </c>
      <c r="N27" s="28" t="s">
        <v>75</v>
      </c>
      <c r="O27" s="28" t="s">
        <v>76</v>
      </c>
      <c r="P27" s="28" t="s">
        <v>77</v>
      </c>
      <c r="Q27" s="28" t="s">
        <v>78</v>
      </c>
      <c r="R27" s="28" t="s">
        <v>79</v>
      </c>
    </row>
    <row r="28" spans="1:18" s="4" customFormat="1" ht="189" x14ac:dyDescent="0.2">
      <c r="A28" s="47">
        <v>5</v>
      </c>
      <c r="B28" s="47" t="s">
        <v>265</v>
      </c>
      <c r="C28" s="94" t="s">
        <v>278</v>
      </c>
      <c r="D28" s="66">
        <v>80000</v>
      </c>
      <c r="E28" s="65" t="s">
        <v>7</v>
      </c>
      <c r="F28" s="38" t="s">
        <v>112</v>
      </c>
      <c r="G28" s="86"/>
      <c r="H28" s="86"/>
      <c r="I28" s="86"/>
      <c r="J28" s="87"/>
      <c r="K28" s="86"/>
      <c r="L28" s="86"/>
      <c r="M28" s="86"/>
      <c r="N28" s="86"/>
      <c r="O28" s="86"/>
      <c r="P28" s="86"/>
      <c r="Q28" s="86"/>
      <c r="R28" s="86"/>
    </row>
    <row r="29" spans="1:18" s="4" customFormat="1" ht="37.5" x14ac:dyDescent="0.2">
      <c r="A29" s="88">
        <v>6</v>
      </c>
      <c r="B29" s="47" t="s">
        <v>266</v>
      </c>
      <c r="C29" s="83" t="s">
        <v>146</v>
      </c>
      <c r="D29" s="66">
        <v>5000</v>
      </c>
      <c r="E29" s="65" t="s">
        <v>7</v>
      </c>
      <c r="F29" s="38" t="s">
        <v>112</v>
      </c>
      <c r="G29" s="86"/>
      <c r="H29" s="86"/>
      <c r="I29" s="86"/>
      <c r="J29" s="87"/>
      <c r="K29" s="86"/>
      <c r="L29" s="86"/>
      <c r="M29" s="86"/>
      <c r="N29" s="86"/>
      <c r="O29" s="86"/>
      <c r="P29" s="86"/>
      <c r="Q29" s="86"/>
      <c r="R29" s="86"/>
    </row>
    <row r="30" spans="1:18" s="4" customFormat="1" ht="56.25" x14ac:dyDescent="0.2">
      <c r="A30" s="88">
        <v>7</v>
      </c>
      <c r="B30" s="38" t="s">
        <v>267</v>
      </c>
      <c r="C30" s="65" t="s">
        <v>146</v>
      </c>
      <c r="D30" s="66">
        <v>100000</v>
      </c>
      <c r="E30" s="65" t="s">
        <v>7</v>
      </c>
      <c r="F30" s="38" t="s">
        <v>112</v>
      </c>
      <c r="G30" s="86"/>
      <c r="H30" s="86"/>
      <c r="I30" s="86"/>
      <c r="J30" s="87"/>
      <c r="K30" s="86"/>
      <c r="L30" s="86"/>
      <c r="M30" s="86"/>
      <c r="N30" s="86"/>
      <c r="O30" s="86"/>
      <c r="P30" s="86"/>
      <c r="Q30" s="86"/>
      <c r="R30" s="86"/>
    </row>
    <row r="35" spans="1:18" s="33" customFormat="1" ht="19.5" customHeight="1" x14ac:dyDescent="0.2">
      <c r="A35" s="29" t="s">
        <v>101</v>
      </c>
      <c r="B35" s="30"/>
      <c r="C35" s="30"/>
      <c r="D35" s="31"/>
      <c r="E35" s="30"/>
      <c r="F35" s="32"/>
      <c r="J35" s="34"/>
    </row>
    <row r="36" spans="1:18" s="33" customFormat="1" x14ac:dyDescent="0.2">
      <c r="A36" s="29" t="s">
        <v>105</v>
      </c>
      <c r="B36" s="30"/>
      <c r="C36" s="30"/>
      <c r="D36" s="31"/>
      <c r="E36" s="30"/>
      <c r="F36" s="32"/>
      <c r="J36" s="34"/>
      <c r="O36" s="33" t="s">
        <v>82</v>
      </c>
    </row>
    <row r="37" spans="1:18" s="33" customFormat="1" x14ac:dyDescent="0.2">
      <c r="A37" s="29"/>
      <c r="B37" s="30" t="s">
        <v>223</v>
      </c>
      <c r="C37" s="30"/>
      <c r="D37" s="31"/>
      <c r="E37" s="30"/>
      <c r="F37" s="32"/>
      <c r="J37" s="34"/>
    </row>
    <row r="38" spans="1:18" s="63" customFormat="1" ht="18.75" customHeight="1" x14ac:dyDescent="0.2">
      <c r="A38" s="207" t="s">
        <v>63</v>
      </c>
      <c r="B38" s="167" t="s">
        <v>64</v>
      </c>
      <c r="C38" s="167" t="s">
        <v>65</v>
      </c>
      <c r="D38" s="188" t="s">
        <v>66</v>
      </c>
      <c r="E38" s="167" t="s">
        <v>67</v>
      </c>
      <c r="F38" s="167" t="s">
        <v>6</v>
      </c>
      <c r="G38" s="201" t="s">
        <v>80</v>
      </c>
      <c r="H38" s="201"/>
      <c r="I38" s="201"/>
      <c r="J38" s="201" t="s">
        <v>308</v>
      </c>
      <c r="K38" s="201"/>
      <c r="L38" s="201"/>
      <c r="M38" s="201"/>
      <c r="N38" s="201"/>
      <c r="O38" s="201"/>
      <c r="P38" s="201"/>
      <c r="Q38" s="201"/>
      <c r="R38" s="201"/>
    </row>
    <row r="39" spans="1:18" s="33" customFormat="1" ht="24" x14ac:dyDescent="0.2">
      <c r="A39" s="208"/>
      <c r="B39" s="202"/>
      <c r="C39" s="202"/>
      <c r="D39" s="210"/>
      <c r="E39" s="202"/>
      <c r="F39" s="202"/>
      <c r="G39" s="28" t="s">
        <v>68</v>
      </c>
      <c r="H39" s="28" t="s">
        <v>69</v>
      </c>
      <c r="I39" s="28" t="s">
        <v>70</v>
      </c>
      <c r="J39" s="28" t="s">
        <v>73</v>
      </c>
      <c r="K39" s="28" t="s">
        <v>71</v>
      </c>
      <c r="L39" s="28" t="s">
        <v>72</v>
      </c>
      <c r="M39" s="28" t="s">
        <v>74</v>
      </c>
      <c r="N39" s="28" t="s">
        <v>75</v>
      </c>
      <c r="O39" s="28" t="s">
        <v>76</v>
      </c>
      <c r="P39" s="28" t="s">
        <v>77</v>
      </c>
      <c r="Q39" s="28" t="s">
        <v>78</v>
      </c>
      <c r="R39" s="28" t="s">
        <v>79</v>
      </c>
    </row>
    <row r="40" spans="1:18" s="4" customFormat="1" ht="75" x14ac:dyDescent="0.2">
      <c r="A40" s="88">
        <v>8</v>
      </c>
      <c r="B40" s="38" t="s">
        <v>280</v>
      </c>
      <c r="C40" s="38" t="s">
        <v>281</v>
      </c>
      <c r="D40" s="66">
        <v>9000</v>
      </c>
      <c r="E40" s="65" t="s">
        <v>7</v>
      </c>
      <c r="F40" s="38" t="s">
        <v>112</v>
      </c>
      <c r="G40" s="86"/>
      <c r="H40" s="86"/>
      <c r="I40" s="86"/>
      <c r="J40" s="87"/>
      <c r="K40" s="86"/>
      <c r="L40" s="86"/>
      <c r="M40" s="86"/>
      <c r="N40" s="86"/>
      <c r="O40" s="86"/>
      <c r="P40" s="86"/>
      <c r="Q40" s="86"/>
      <c r="R40" s="86"/>
    </row>
    <row r="41" spans="1:18" s="4" customFormat="1" ht="93.75" x14ac:dyDescent="0.2">
      <c r="A41" s="88">
        <v>9</v>
      </c>
      <c r="B41" s="65" t="s">
        <v>258</v>
      </c>
      <c r="C41" s="65" t="s">
        <v>260</v>
      </c>
      <c r="D41" s="66">
        <v>2645000</v>
      </c>
      <c r="E41" s="65" t="s">
        <v>7</v>
      </c>
      <c r="F41" s="38" t="s">
        <v>107</v>
      </c>
      <c r="G41" s="86"/>
      <c r="H41" s="86"/>
      <c r="I41" s="86"/>
      <c r="J41" s="87"/>
      <c r="K41" s="86"/>
      <c r="L41" s="86"/>
      <c r="M41" s="86"/>
      <c r="N41" s="86"/>
      <c r="O41" s="86"/>
      <c r="P41" s="86"/>
      <c r="Q41" s="86"/>
      <c r="R41" s="86"/>
    </row>
    <row r="42" spans="1:18" s="4" customFormat="1" ht="93.75" x14ac:dyDescent="0.2">
      <c r="A42" s="88">
        <v>10</v>
      </c>
      <c r="B42" s="65" t="s">
        <v>261</v>
      </c>
      <c r="C42" s="65" t="s">
        <v>270</v>
      </c>
      <c r="D42" s="66">
        <v>320000</v>
      </c>
      <c r="E42" s="65" t="s">
        <v>7</v>
      </c>
      <c r="F42" s="38" t="s">
        <v>107</v>
      </c>
      <c r="G42" s="86"/>
      <c r="H42" s="86"/>
      <c r="I42" s="86"/>
      <c r="J42" s="87"/>
      <c r="K42" s="86"/>
      <c r="L42" s="86"/>
      <c r="M42" s="86"/>
      <c r="N42" s="86"/>
      <c r="O42" s="86"/>
      <c r="P42" s="86"/>
      <c r="Q42" s="86"/>
      <c r="R42" s="86"/>
    </row>
    <row r="43" spans="1:18" s="33" customFormat="1" ht="75" x14ac:dyDescent="0.2">
      <c r="A43" s="47">
        <v>11</v>
      </c>
      <c r="B43" s="38" t="s">
        <v>279</v>
      </c>
      <c r="C43" s="38" t="s">
        <v>282</v>
      </c>
      <c r="D43" s="66">
        <v>9000</v>
      </c>
      <c r="E43" s="65" t="s">
        <v>7</v>
      </c>
      <c r="F43" s="38" t="s">
        <v>107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s="33" customFormat="1" ht="19.5" thickBot="1" x14ac:dyDescent="0.35">
      <c r="A44" s="89"/>
      <c r="B44" s="90"/>
      <c r="C44" s="90"/>
      <c r="D44" s="103">
        <f>SUM(D19+D20+D21+D22+D28+D29+D30+D40+D41+D42+D43)</f>
        <v>11239840</v>
      </c>
      <c r="E44" s="79"/>
      <c r="F44" s="44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</row>
    <row r="45" spans="1:18" s="33" customFormat="1" ht="19.5" thickTop="1" x14ac:dyDescent="0.2">
      <c r="A45" s="29" t="s">
        <v>101</v>
      </c>
      <c r="B45" s="30"/>
      <c r="C45" s="30"/>
      <c r="D45" s="31"/>
      <c r="E45" s="30"/>
      <c r="F45" s="32"/>
      <c r="J45" s="34"/>
    </row>
    <row r="46" spans="1:18" s="33" customFormat="1" x14ac:dyDescent="0.2">
      <c r="A46" s="29" t="s">
        <v>105</v>
      </c>
      <c r="B46" s="30"/>
      <c r="C46" s="30"/>
      <c r="D46" s="31"/>
      <c r="E46" s="30"/>
      <c r="F46" s="32"/>
      <c r="J46" s="34"/>
      <c r="O46" s="33" t="s">
        <v>82</v>
      </c>
    </row>
    <row r="47" spans="1:18" s="33" customFormat="1" x14ac:dyDescent="0.2">
      <c r="A47" s="29"/>
      <c r="B47" s="30" t="s">
        <v>190</v>
      </c>
      <c r="C47" s="30"/>
      <c r="D47" s="31"/>
      <c r="E47" s="30"/>
      <c r="F47" s="32"/>
      <c r="J47" s="34"/>
    </row>
    <row r="48" spans="1:18" s="63" customFormat="1" ht="18.75" customHeight="1" x14ac:dyDescent="0.2">
      <c r="A48" s="207" t="s">
        <v>63</v>
      </c>
      <c r="B48" s="167" t="s">
        <v>64</v>
      </c>
      <c r="C48" s="167" t="s">
        <v>65</v>
      </c>
      <c r="D48" s="188" t="s">
        <v>66</v>
      </c>
      <c r="E48" s="167" t="s">
        <v>67</v>
      </c>
      <c r="F48" s="167" t="s">
        <v>6</v>
      </c>
      <c r="G48" s="201" t="s">
        <v>80</v>
      </c>
      <c r="H48" s="201"/>
      <c r="I48" s="201"/>
      <c r="J48" s="201" t="s">
        <v>308</v>
      </c>
      <c r="K48" s="201"/>
      <c r="L48" s="201"/>
      <c r="M48" s="201"/>
      <c r="N48" s="201"/>
      <c r="O48" s="201"/>
      <c r="P48" s="201"/>
      <c r="Q48" s="201"/>
      <c r="R48" s="201"/>
    </row>
    <row r="49" spans="1:18" s="33" customFormat="1" ht="24" x14ac:dyDescent="0.2">
      <c r="A49" s="208"/>
      <c r="B49" s="202"/>
      <c r="C49" s="202"/>
      <c r="D49" s="210"/>
      <c r="E49" s="202"/>
      <c r="F49" s="202"/>
      <c r="G49" s="28" t="s">
        <v>68</v>
      </c>
      <c r="H49" s="28" t="s">
        <v>69</v>
      </c>
      <c r="I49" s="28" t="s">
        <v>70</v>
      </c>
      <c r="J49" s="28" t="s">
        <v>73</v>
      </c>
      <c r="K49" s="28" t="s">
        <v>71</v>
      </c>
      <c r="L49" s="28" t="s">
        <v>72</v>
      </c>
      <c r="M49" s="28" t="s">
        <v>74</v>
      </c>
      <c r="N49" s="28" t="s">
        <v>75</v>
      </c>
      <c r="O49" s="28" t="s">
        <v>76</v>
      </c>
      <c r="P49" s="28" t="s">
        <v>77</v>
      </c>
      <c r="Q49" s="28" t="s">
        <v>78</v>
      </c>
      <c r="R49" s="28" t="s">
        <v>79</v>
      </c>
    </row>
    <row r="50" spans="1:18" s="33" customFormat="1" ht="56.25" x14ac:dyDescent="0.2">
      <c r="A50" s="47">
        <v>1</v>
      </c>
      <c r="B50" s="38" t="s">
        <v>258</v>
      </c>
      <c r="C50" s="65" t="s">
        <v>273</v>
      </c>
      <c r="D50" s="66">
        <v>939480</v>
      </c>
      <c r="E50" s="38" t="s">
        <v>7</v>
      </c>
      <c r="F50" s="38" t="s">
        <v>271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s="33" customFormat="1" ht="56.25" x14ac:dyDescent="0.2">
      <c r="A51" s="47">
        <v>2</v>
      </c>
      <c r="B51" s="65" t="s">
        <v>261</v>
      </c>
      <c r="C51" s="65" t="s">
        <v>272</v>
      </c>
      <c r="D51" s="66">
        <v>74000</v>
      </c>
      <c r="E51" s="38" t="s">
        <v>7</v>
      </c>
      <c r="F51" s="38" t="s">
        <v>271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s="33" customFormat="1" ht="19.5" thickBot="1" x14ac:dyDescent="0.35">
      <c r="A52" s="89"/>
      <c r="B52" s="90"/>
      <c r="C52" s="90"/>
      <c r="D52" s="103">
        <f>SUM(D50+D51)</f>
        <v>1013480</v>
      </c>
      <c r="E52" s="90"/>
      <c r="F52" s="90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</row>
    <row r="53" spans="1:18" s="33" customFormat="1" ht="19.5" thickTop="1" x14ac:dyDescent="0.2">
      <c r="A53" s="89"/>
      <c r="B53" s="90"/>
      <c r="C53" s="90"/>
      <c r="D53" s="91"/>
      <c r="E53" s="90"/>
      <c r="F53" s="90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</row>
    <row r="54" spans="1:18" s="33" customFormat="1" x14ac:dyDescent="0.2">
      <c r="A54" s="89"/>
      <c r="B54" s="90"/>
      <c r="C54" s="90"/>
      <c r="D54" s="91"/>
      <c r="E54" s="90"/>
      <c r="F54" s="90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</row>
    <row r="55" spans="1:18" s="33" customFormat="1" x14ac:dyDescent="0.2">
      <c r="A55" s="89"/>
      <c r="B55" s="90"/>
      <c r="C55" s="90"/>
      <c r="D55" s="91"/>
      <c r="E55" s="90"/>
      <c r="F55" s="90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</row>
    <row r="56" spans="1:18" s="33" customFormat="1" x14ac:dyDescent="0.2">
      <c r="A56" s="89"/>
      <c r="B56" s="90"/>
      <c r="C56" s="90"/>
      <c r="D56" s="91"/>
      <c r="E56" s="90"/>
      <c r="F56" s="90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</row>
    <row r="57" spans="1:18" s="33" customFormat="1" x14ac:dyDescent="0.2">
      <c r="A57" s="89"/>
      <c r="B57" s="90"/>
      <c r="C57" s="90"/>
      <c r="D57" s="91"/>
      <c r="E57" s="90"/>
      <c r="F57" s="90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</row>
    <row r="58" spans="1:18" s="33" customFormat="1" x14ac:dyDescent="0.2">
      <c r="A58" s="89"/>
      <c r="B58" s="90"/>
      <c r="C58" s="90"/>
      <c r="D58" s="91"/>
      <c r="E58" s="90"/>
      <c r="F58" s="90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</row>
    <row r="59" spans="1:18" s="33" customFormat="1" x14ac:dyDescent="0.2">
      <c r="A59" s="89"/>
      <c r="B59" s="90"/>
      <c r="C59" s="90"/>
      <c r="D59" s="91"/>
      <c r="E59" s="90"/>
      <c r="F59" s="90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</row>
    <row r="60" spans="1:18" s="33" customFormat="1" x14ac:dyDescent="0.2">
      <c r="A60" s="89"/>
      <c r="B60" s="90"/>
      <c r="C60" s="90"/>
      <c r="D60" s="91"/>
      <c r="E60" s="90"/>
      <c r="F60" s="90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</row>
    <row r="61" spans="1:18" s="33" customFormat="1" x14ac:dyDescent="0.2">
      <c r="A61" s="89"/>
      <c r="B61" s="90"/>
      <c r="C61" s="90"/>
      <c r="D61" s="91"/>
      <c r="E61" s="90"/>
      <c r="F61" s="90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</row>
    <row r="62" spans="1:18" s="33" customFormat="1" x14ac:dyDescent="0.2">
      <c r="A62" s="89"/>
      <c r="B62" s="90"/>
      <c r="C62" s="90"/>
      <c r="D62" s="91"/>
      <c r="E62" s="90"/>
      <c r="F62" s="90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</row>
    <row r="63" spans="1:18" s="33" customFormat="1" x14ac:dyDescent="0.2">
      <c r="A63" s="89"/>
      <c r="B63" s="90"/>
      <c r="C63" s="90"/>
      <c r="D63" s="91"/>
      <c r="E63" s="90"/>
      <c r="F63" s="90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</row>
    <row r="64" spans="1:18" s="33" customFormat="1" x14ac:dyDescent="0.2">
      <c r="A64" s="89"/>
      <c r="B64" s="90"/>
      <c r="C64" s="90"/>
      <c r="D64" s="91"/>
      <c r="E64" s="90"/>
      <c r="F64" s="90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</row>
    <row r="65" spans="1:20" s="33" customFormat="1" x14ac:dyDescent="0.2">
      <c r="A65" s="29" t="s">
        <v>101</v>
      </c>
      <c r="B65" s="30"/>
      <c r="C65" s="30"/>
      <c r="D65" s="31"/>
      <c r="E65" s="30"/>
      <c r="F65" s="32"/>
      <c r="J65" s="34"/>
    </row>
    <row r="66" spans="1:20" s="33" customFormat="1" x14ac:dyDescent="0.2">
      <c r="A66" s="29" t="s">
        <v>105</v>
      </c>
      <c r="B66" s="30"/>
      <c r="C66" s="30"/>
      <c r="D66" s="31"/>
      <c r="E66" s="30"/>
      <c r="F66" s="32"/>
      <c r="J66" s="34"/>
      <c r="O66" s="33" t="s">
        <v>82</v>
      </c>
    </row>
    <row r="67" spans="1:20" s="33" customFormat="1" x14ac:dyDescent="0.2">
      <c r="A67" s="29"/>
      <c r="B67" s="30" t="s">
        <v>121</v>
      </c>
      <c r="C67" s="30"/>
      <c r="D67" s="31"/>
      <c r="E67" s="30"/>
      <c r="F67" s="32"/>
      <c r="J67" s="34"/>
    </row>
    <row r="68" spans="1:20" s="63" customFormat="1" ht="18.75" customHeight="1" x14ac:dyDescent="0.2">
      <c r="A68" s="207" t="s">
        <v>63</v>
      </c>
      <c r="B68" s="167" t="s">
        <v>64</v>
      </c>
      <c r="C68" s="167" t="s">
        <v>65</v>
      </c>
      <c r="D68" s="188" t="s">
        <v>66</v>
      </c>
      <c r="E68" s="167" t="s">
        <v>67</v>
      </c>
      <c r="F68" s="167" t="s">
        <v>6</v>
      </c>
      <c r="G68" s="201" t="s">
        <v>80</v>
      </c>
      <c r="H68" s="201"/>
      <c r="I68" s="201"/>
      <c r="J68" s="201" t="s">
        <v>308</v>
      </c>
      <c r="K68" s="201"/>
      <c r="L68" s="201"/>
      <c r="M68" s="201"/>
      <c r="N68" s="201"/>
      <c r="O68" s="201"/>
      <c r="P68" s="201"/>
      <c r="Q68" s="201"/>
      <c r="R68" s="201"/>
    </row>
    <row r="69" spans="1:20" s="33" customFormat="1" ht="24" x14ac:dyDescent="0.2">
      <c r="A69" s="208"/>
      <c r="B69" s="202"/>
      <c r="C69" s="202"/>
      <c r="D69" s="210"/>
      <c r="E69" s="202"/>
      <c r="F69" s="202"/>
      <c r="G69" s="28" t="s">
        <v>68</v>
      </c>
      <c r="H69" s="28" t="s">
        <v>69</v>
      </c>
      <c r="I69" s="28" t="s">
        <v>70</v>
      </c>
      <c r="J69" s="28" t="s">
        <v>73</v>
      </c>
      <c r="K69" s="28" t="s">
        <v>71</v>
      </c>
      <c r="L69" s="28" t="s">
        <v>72</v>
      </c>
      <c r="M69" s="28" t="s">
        <v>74</v>
      </c>
      <c r="N69" s="28" t="s">
        <v>75</v>
      </c>
      <c r="O69" s="28" t="s">
        <v>76</v>
      </c>
      <c r="P69" s="28" t="s">
        <v>77</v>
      </c>
      <c r="Q69" s="28" t="s">
        <v>78</v>
      </c>
      <c r="R69" s="28" t="s">
        <v>79</v>
      </c>
    </row>
    <row r="70" spans="1:20" s="33" customFormat="1" ht="93.75" x14ac:dyDescent="0.2">
      <c r="A70" s="47">
        <v>1</v>
      </c>
      <c r="B70" s="38" t="s">
        <v>258</v>
      </c>
      <c r="C70" s="65" t="s">
        <v>260</v>
      </c>
      <c r="D70" s="66">
        <v>2709599</v>
      </c>
      <c r="E70" s="38" t="s">
        <v>7</v>
      </c>
      <c r="F70" s="38" t="s">
        <v>85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20" s="33" customFormat="1" ht="47.25" x14ac:dyDescent="0.2">
      <c r="A71" s="47">
        <v>2</v>
      </c>
      <c r="B71" s="65" t="s">
        <v>261</v>
      </c>
      <c r="C71" s="85" t="s">
        <v>262</v>
      </c>
      <c r="D71" s="66">
        <v>175000</v>
      </c>
      <c r="E71" s="38" t="s">
        <v>7</v>
      </c>
      <c r="F71" s="38" t="s">
        <v>85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20" s="33" customFormat="1" ht="189" x14ac:dyDescent="0.2">
      <c r="A72" s="47">
        <v>3</v>
      </c>
      <c r="B72" s="47" t="s">
        <v>265</v>
      </c>
      <c r="C72" s="93" t="s">
        <v>278</v>
      </c>
      <c r="D72" s="66">
        <v>30000</v>
      </c>
      <c r="E72" s="38" t="s">
        <v>7</v>
      </c>
      <c r="F72" s="38" t="s">
        <v>85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20" s="33" customFormat="1" ht="19.5" thickBot="1" x14ac:dyDescent="0.35">
      <c r="A73" s="43"/>
      <c r="B73" s="43"/>
      <c r="C73" s="106"/>
      <c r="D73" s="103">
        <f>SUM(D70+D71+D72)</f>
        <v>2914599</v>
      </c>
      <c r="E73" s="44"/>
      <c r="F73" s="44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T73" s="107"/>
    </row>
    <row r="74" spans="1:20" s="33" customFormat="1" ht="19.5" thickTop="1" x14ac:dyDescent="0.2">
      <c r="A74" s="29" t="s">
        <v>101</v>
      </c>
      <c r="B74" s="30"/>
      <c r="C74" s="30"/>
      <c r="D74" s="31"/>
      <c r="E74" s="30"/>
      <c r="F74" s="32"/>
      <c r="J74" s="34"/>
    </row>
    <row r="75" spans="1:20" s="33" customFormat="1" x14ac:dyDescent="0.2">
      <c r="A75" s="29" t="s">
        <v>105</v>
      </c>
      <c r="B75" s="30"/>
      <c r="C75" s="30"/>
      <c r="D75" s="31"/>
      <c r="E75" s="30"/>
      <c r="F75" s="32"/>
      <c r="J75" s="34"/>
      <c r="O75" s="33" t="s">
        <v>82</v>
      </c>
    </row>
    <row r="76" spans="1:20" s="33" customFormat="1" x14ac:dyDescent="0.2">
      <c r="A76" s="29"/>
      <c r="B76" s="30" t="s">
        <v>142</v>
      </c>
      <c r="C76" s="30"/>
      <c r="D76" s="31"/>
      <c r="E76" s="30"/>
      <c r="F76" s="32"/>
      <c r="J76" s="34"/>
    </row>
    <row r="77" spans="1:20" s="63" customFormat="1" ht="18.75" customHeight="1" x14ac:dyDescent="0.2">
      <c r="A77" s="207" t="s">
        <v>63</v>
      </c>
      <c r="B77" s="167" t="s">
        <v>64</v>
      </c>
      <c r="C77" s="167" t="s">
        <v>65</v>
      </c>
      <c r="D77" s="188" t="s">
        <v>66</v>
      </c>
      <c r="E77" s="167" t="s">
        <v>67</v>
      </c>
      <c r="F77" s="167" t="s">
        <v>6</v>
      </c>
      <c r="G77" s="201" t="s">
        <v>80</v>
      </c>
      <c r="H77" s="201"/>
      <c r="I77" s="201"/>
      <c r="J77" s="201" t="s">
        <v>308</v>
      </c>
      <c r="K77" s="201"/>
      <c r="L77" s="201"/>
      <c r="M77" s="201"/>
      <c r="N77" s="201"/>
      <c r="O77" s="201"/>
      <c r="P77" s="201"/>
      <c r="Q77" s="201"/>
      <c r="R77" s="201"/>
    </row>
    <row r="78" spans="1:20" s="33" customFormat="1" ht="24" x14ac:dyDescent="0.2">
      <c r="A78" s="208"/>
      <c r="B78" s="202"/>
      <c r="C78" s="202"/>
      <c r="D78" s="210"/>
      <c r="E78" s="202"/>
      <c r="F78" s="202"/>
      <c r="G78" s="28" t="s">
        <v>68</v>
      </c>
      <c r="H78" s="28" t="s">
        <v>69</v>
      </c>
      <c r="I78" s="28" t="s">
        <v>70</v>
      </c>
      <c r="J78" s="28" t="s">
        <v>73</v>
      </c>
      <c r="K78" s="28" t="s">
        <v>71</v>
      </c>
      <c r="L78" s="28" t="s">
        <v>72</v>
      </c>
      <c r="M78" s="28" t="s">
        <v>74</v>
      </c>
      <c r="N78" s="28" t="s">
        <v>75</v>
      </c>
      <c r="O78" s="28" t="s">
        <v>76</v>
      </c>
      <c r="P78" s="28" t="s">
        <v>77</v>
      </c>
      <c r="Q78" s="28" t="s">
        <v>78</v>
      </c>
      <c r="R78" s="28" t="s">
        <v>79</v>
      </c>
    </row>
    <row r="79" spans="1:20" s="33" customFormat="1" ht="75" x14ac:dyDescent="0.2">
      <c r="A79" s="47">
        <v>1</v>
      </c>
      <c r="B79" s="38" t="s">
        <v>258</v>
      </c>
      <c r="C79" s="65" t="s">
        <v>274</v>
      </c>
      <c r="D79" s="66">
        <v>2214720</v>
      </c>
      <c r="E79" s="38" t="s">
        <v>7</v>
      </c>
      <c r="F79" s="38" t="s">
        <v>91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20" s="33" customFormat="1" ht="75" x14ac:dyDescent="0.2">
      <c r="A80" s="47">
        <v>2</v>
      </c>
      <c r="B80" s="65" t="s">
        <v>261</v>
      </c>
      <c r="C80" s="65" t="s">
        <v>275</v>
      </c>
      <c r="D80" s="66">
        <v>196000</v>
      </c>
      <c r="E80" s="38" t="s">
        <v>7</v>
      </c>
      <c r="F80" s="38" t="s">
        <v>91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ht="19.5" thickBot="1" x14ac:dyDescent="0.35">
      <c r="D81" s="103">
        <f>SUM(D79+D80)</f>
        <v>2410720</v>
      </c>
    </row>
    <row r="82" spans="1:18" s="33" customFormat="1" ht="19.5" thickTop="1" x14ac:dyDescent="0.2">
      <c r="A82" s="43"/>
      <c r="B82" s="79"/>
      <c r="C82" s="79"/>
      <c r="D82" s="80"/>
      <c r="E82" s="44"/>
      <c r="F82" s="44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</row>
    <row r="83" spans="1:18" s="33" customFormat="1" x14ac:dyDescent="0.2">
      <c r="A83" s="43"/>
      <c r="B83" s="79"/>
      <c r="C83" s="79"/>
      <c r="D83" s="80"/>
      <c r="E83" s="44"/>
      <c r="F83" s="44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</row>
    <row r="84" spans="1:18" s="33" customFormat="1" x14ac:dyDescent="0.2">
      <c r="A84" s="43"/>
      <c r="B84" s="79"/>
      <c r="C84" s="79"/>
      <c r="D84" s="80"/>
      <c r="E84" s="44"/>
      <c r="F84" s="44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</row>
    <row r="85" spans="1:18" s="33" customFormat="1" x14ac:dyDescent="0.2">
      <c r="A85" s="43"/>
      <c r="B85" s="79"/>
      <c r="C85" s="79"/>
      <c r="D85" s="80"/>
      <c r="E85" s="44"/>
      <c r="F85" s="4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</row>
    <row r="86" spans="1:18" s="33" customFormat="1" x14ac:dyDescent="0.2">
      <c r="A86" s="43"/>
      <c r="B86" s="79"/>
      <c r="C86" s="79"/>
      <c r="D86" s="80"/>
      <c r="E86" s="44"/>
      <c r="F86" s="4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</row>
    <row r="87" spans="1:18" s="33" customFormat="1" x14ac:dyDescent="0.2">
      <c r="A87" s="43"/>
      <c r="B87" s="79"/>
      <c r="C87" s="79"/>
      <c r="D87" s="80"/>
      <c r="E87" s="44"/>
      <c r="F87" s="4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</row>
    <row r="88" spans="1:18" s="33" customFormat="1" x14ac:dyDescent="0.2">
      <c r="A88" s="43"/>
      <c r="B88" s="79"/>
      <c r="C88" s="79"/>
      <c r="D88" s="80"/>
      <c r="E88" s="44"/>
      <c r="F88" s="4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</row>
    <row r="89" spans="1:18" s="33" customFormat="1" x14ac:dyDescent="0.2">
      <c r="A89" s="43"/>
      <c r="B89" s="79"/>
      <c r="C89" s="79"/>
      <c r="D89" s="80"/>
      <c r="E89" s="44"/>
      <c r="F89" s="4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</row>
    <row r="90" spans="1:18" s="33" customFormat="1" x14ac:dyDescent="0.2">
      <c r="A90" s="43"/>
      <c r="B90" s="79"/>
      <c r="C90" s="79"/>
      <c r="D90" s="80"/>
      <c r="E90" s="44"/>
      <c r="F90" s="4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</row>
    <row r="91" spans="1:18" s="33" customFormat="1" x14ac:dyDescent="0.2">
      <c r="A91" s="43"/>
      <c r="B91" s="79"/>
      <c r="C91" s="79"/>
      <c r="D91" s="80"/>
      <c r="E91" s="44"/>
      <c r="F91" s="4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</row>
    <row r="92" spans="1:18" s="33" customFormat="1" x14ac:dyDescent="0.2">
      <c r="A92" s="29" t="s">
        <v>101</v>
      </c>
      <c r="B92" s="30"/>
      <c r="C92" s="30"/>
      <c r="D92" s="31"/>
      <c r="E92" s="30"/>
      <c r="F92" s="32"/>
      <c r="J92" s="34"/>
    </row>
    <row r="93" spans="1:18" s="33" customFormat="1" x14ac:dyDescent="0.2">
      <c r="A93" s="29" t="s">
        <v>105</v>
      </c>
      <c r="B93" s="30"/>
      <c r="C93" s="30"/>
      <c r="D93" s="31"/>
      <c r="E93" s="30"/>
      <c r="F93" s="32"/>
      <c r="J93" s="34"/>
      <c r="O93" s="33" t="s">
        <v>82</v>
      </c>
    </row>
    <row r="94" spans="1:18" s="33" customFormat="1" x14ac:dyDescent="0.2">
      <c r="A94" s="29"/>
      <c r="B94" s="30" t="s">
        <v>149</v>
      </c>
      <c r="C94" s="30"/>
      <c r="D94" s="31"/>
      <c r="E94" s="30"/>
      <c r="F94" s="32"/>
      <c r="J94" s="34"/>
    </row>
    <row r="95" spans="1:18" s="63" customFormat="1" ht="18.75" customHeight="1" x14ac:dyDescent="0.2">
      <c r="A95" s="207" t="s">
        <v>63</v>
      </c>
      <c r="B95" s="167" t="s">
        <v>64</v>
      </c>
      <c r="C95" s="167" t="s">
        <v>65</v>
      </c>
      <c r="D95" s="188" t="s">
        <v>66</v>
      </c>
      <c r="E95" s="167" t="s">
        <v>67</v>
      </c>
      <c r="F95" s="167" t="s">
        <v>6</v>
      </c>
      <c r="G95" s="201" t="s">
        <v>80</v>
      </c>
      <c r="H95" s="201"/>
      <c r="I95" s="201"/>
      <c r="J95" s="201" t="s">
        <v>308</v>
      </c>
      <c r="K95" s="201"/>
      <c r="L95" s="201"/>
      <c r="M95" s="201"/>
      <c r="N95" s="201"/>
      <c r="O95" s="201"/>
      <c r="P95" s="201"/>
      <c r="Q95" s="201"/>
      <c r="R95" s="201"/>
    </row>
    <row r="96" spans="1:18" s="33" customFormat="1" ht="24" x14ac:dyDescent="0.2">
      <c r="A96" s="208"/>
      <c r="B96" s="202"/>
      <c r="C96" s="202"/>
      <c r="D96" s="210"/>
      <c r="E96" s="202"/>
      <c r="F96" s="202"/>
      <c r="G96" s="28" t="s">
        <v>68</v>
      </c>
      <c r="H96" s="28" t="s">
        <v>69</v>
      </c>
      <c r="I96" s="28" t="s">
        <v>70</v>
      </c>
      <c r="J96" s="28" t="s">
        <v>73</v>
      </c>
      <c r="K96" s="28" t="s">
        <v>71</v>
      </c>
      <c r="L96" s="28" t="s">
        <v>72</v>
      </c>
      <c r="M96" s="28" t="s">
        <v>74</v>
      </c>
      <c r="N96" s="28" t="s">
        <v>75</v>
      </c>
      <c r="O96" s="28" t="s">
        <v>76</v>
      </c>
      <c r="P96" s="28" t="s">
        <v>77</v>
      </c>
      <c r="Q96" s="28" t="s">
        <v>78</v>
      </c>
      <c r="R96" s="28" t="s">
        <v>79</v>
      </c>
    </row>
    <row r="97" spans="1:20" s="33" customFormat="1" ht="75" x14ac:dyDescent="0.2">
      <c r="A97" s="47">
        <v>1</v>
      </c>
      <c r="B97" s="38" t="s">
        <v>258</v>
      </c>
      <c r="C97" s="65" t="s">
        <v>274</v>
      </c>
      <c r="D97" s="66">
        <v>1500200</v>
      </c>
      <c r="E97" s="38" t="s">
        <v>7</v>
      </c>
      <c r="F97" s="38" t="s">
        <v>152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20" s="33" customFormat="1" ht="93.75" x14ac:dyDescent="0.2">
      <c r="A98" s="47">
        <v>2</v>
      </c>
      <c r="B98" s="65" t="s">
        <v>261</v>
      </c>
      <c r="C98" s="65" t="s">
        <v>276</v>
      </c>
      <c r="D98" s="66">
        <v>162000</v>
      </c>
      <c r="E98" s="38" t="s">
        <v>7</v>
      </c>
      <c r="F98" s="38" t="s">
        <v>152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20" s="33" customFormat="1" ht="189" x14ac:dyDescent="0.2">
      <c r="A99" s="47">
        <v>3</v>
      </c>
      <c r="B99" s="65" t="s">
        <v>277</v>
      </c>
      <c r="C99" s="85" t="s">
        <v>278</v>
      </c>
      <c r="D99" s="66">
        <v>40000</v>
      </c>
      <c r="E99" s="38" t="s">
        <v>7</v>
      </c>
      <c r="F99" s="38" t="s">
        <v>91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20" s="33" customFormat="1" x14ac:dyDescent="0.2">
      <c r="A100" s="29" t="s">
        <v>101</v>
      </c>
      <c r="B100" s="30"/>
      <c r="C100" s="30"/>
      <c r="D100" s="31"/>
      <c r="E100" s="30"/>
      <c r="F100" s="32"/>
      <c r="J100" s="34"/>
    </row>
    <row r="101" spans="1:20" s="33" customFormat="1" x14ac:dyDescent="0.2">
      <c r="A101" s="29" t="s">
        <v>105</v>
      </c>
      <c r="B101" s="30"/>
      <c r="C101" s="30"/>
      <c r="D101" s="31"/>
      <c r="E101" s="30"/>
      <c r="F101" s="32"/>
      <c r="J101" s="34"/>
      <c r="O101" s="33" t="s">
        <v>82</v>
      </c>
    </row>
    <row r="102" spans="1:20" s="33" customFormat="1" x14ac:dyDescent="0.2">
      <c r="A102" s="29"/>
      <c r="B102" s="30" t="s">
        <v>149</v>
      </c>
      <c r="C102" s="30"/>
      <c r="D102" s="31"/>
      <c r="E102" s="30"/>
      <c r="F102" s="32"/>
      <c r="J102" s="34"/>
    </row>
    <row r="103" spans="1:20" s="63" customFormat="1" ht="18.75" customHeight="1" x14ac:dyDescent="0.2">
      <c r="A103" s="207" t="s">
        <v>63</v>
      </c>
      <c r="B103" s="167" t="s">
        <v>64</v>
      </c>
      <c r="C103" s="167" t="s">
        <v>65</v>
      </c>
      <c r="D103" s="188" t="s">
        <v>66</v>
      </c>
      <c r="E103" s="167" t="s">
        <v>67</v>
      </c>
      <c r="F103" s="167" t="s">
        <v>6</v>
      </c>
      <c r="G103" s="201" t="s">
        <v>80</v>
      </c>
      <c r="H103" s="201"/>
      <c r="I103" s="201"/>
      <c r="J103" s="201" t="s">
        <v>308</v>
      </c>
      <c r="K103" s="201"/>
      <c r="L103" s="201"/>
      <c r="M103" s="201"/>
      <c r="N103" s="201"/>
      <c r="O103" s="201"/>
      <c r="P103" s="201"/>
      <c r="Q103" s="201"/>
      <c r="R103" s="201"/>
    </row>
    <row r="104" spans="1:20" s="33" customFormat="1" ht="24" x14ac:dyDescent="0.2">
      <c r="A104" s="208"/>
      <c r="B104" s="202"/>
      <c r="C104" s="202"/>
      <c r="D104" s="210"/>
      <c r="E104" s="202"/>
      <c r="F104" s="202"/>
      <c r="G104" s="28" t="s">
        <v>68</v>
      </c>
      <c r="H104" s="28" t="s">
        <v>69</v>
      </c>
      <c r="I104" s="28" t="s">
        <v>70</v>
      </c>
      <c r="J104" s="28" t="s">
        <v>73</v>
      </c>
      <c r="K104" s="28" t="s">
        <v>71</v>
      </c>
      <c r="L104" s="28" t="s">
        <v>72</v>
      </c>
      <c r="M104" s="28" t="s">
        <v>74</v>
      </c>
      <c r="N104" s="28" t="s">
        <v>75</v>
      </c>
      <c r="O104" s="28" t="s">
        <v>76</v>
      </c>
      <c r="P104" s="28" t="s">
        <v>77</v>
      </c>
      <c r="Q104" s="28" t="s">
        <v>78</v>
      </c>
      <c r="R104" s="28" t="s">
        <v>79</v>
      </c>
    </row>
    <row r="105" spans="1:20" s="33" customFormat="1" ht="37.5" x14ac:dyDescent="0.2">
      <c r="A105" s="38">
        <v>4</v>
      </c>
      <c r="B105" s="38" t="s">
        <v>283</v>
      </c>
      <c r="C105" s="38" t="s">
        <v>284</v>
      </c>
      <c r="D105" s="66">
        <v>5500</v>
      </c>
      <c r="E105" s="38" t="s">
        <v>7</v>
      </c>
      <c r="F105" s="38" t="s">
        <v>152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20" s="33" customFormat="1" ht="37.5" x14ac:dyDescent="0.2">
      <c r="A106" s="38">
        <v>5</v>
      </c>
      <c r="B106" s="38" t="s">
        <v>285</v>
      </c>
      <c r="C106" s="38" t="s">
        <v>286</v>
      </c>
      <c r="D106" s="66">
        <v>9000</v>
      </c>
      <c r="E106" s="38" t="s">
        <v>7</v>
      </c>
      <c r="F106" s="38" t="s">
        <v>152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20" s="33" customFormat="1" ht="56.25" x14ac:dyDescent="0.2">
      <c r="A107" s="38">
        <v>6</v>
      </c>
      <c r="B107" s="38" t="s">
        <v>287</v>
      </c>
      <c r="C107" s="38" t="s">
        <v>288</v>
      </c>
      <c r="D107" s="66">
        <v>21000</v>
      </c>
      <c r="E107" s="38" t="s">
        <v>7</v>
      </c>
      <c r="F107" s="38" t="s">
        <v>152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20" s="33" customFormat="1" ht="56.25" x14ac:dyDescent="0.2">
      <c r="A108" s="38">
        <v>7</v>
      </c>
      <c r="B108" s="38" t="s">
        <v>289</v>
      </c>
      <c r="C108" s="38" t="s">
        <v>290</v>
      </c>
      <c r="D108" s="66">
        <v>7900</v>
      </c>
      <c r="E108" s="38" t="s">
        <v>7</v>
      </c>
      <c r="F108" s="38" t="s">
        <v>152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20" s="33" customFormat="1" ht="19.5" thickBot="1" x14ac:dyDescent="0.35">
      <c r="A109" s="43"/>
      <c r="B109" s="79"/>
      <c r="C109" s="79"/>
      <c r="D109" s="103">
        <f>SUM(D97+D98+D99+D105+D106+D107+D108)</f>
        <v>1745600</v>
      </c>
      <c r="E109" s="44"/>
      <c r="F109" s="44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T109" s="105"/>
    </row>
    <row r="110" spans="1:20" s="33" customFormat="1" ht="19.5" thickTop="1" x14ac:dyDescent="0.2">
      <c r="A110" s="43"/>
      <c r="B110" s="79"/>
      <c r="C110" s="79"/>
      <c r="D110" s="80"/>
      <c r="E110" s="44"/>
      <c r="F110" s="44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</row>
    <row r="111" spans="1:20" s="33" customFormat="1" x14ac:dyDescent="0.2">
      <c r="A111" s="43"/>
      <c r="B111" s="79"/>
      <c r="C111" s="79"/>
      <c r="D111" s="80"/>
      <c r="E111" s="44"/>
      <c r="F111" s="44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</row>
    <row r="112" spans="1:20" s="33" customFormat="1" x14ac:dyDescent="0.2">
      <c r="A112" s="43"/>
      <c r="B112" s="79"/>
      <c r="C112" s="79"/>
      <c r="D112" s="80"/>
      <c r="E112" s="44"/>
      <c r="F112" s="44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</row>
    <row r="113" spans="1:20" s="33" customFormat="1" x14ac:dyDescent="0.2">
      <c r="A113" s="43"/>
      <c r="B113" s="79"/>
      <c r="C113" s="79"/>
      <c r="D113" s="80"/>
      <c r="E113" s="44"/>
      <c r="F113" s="44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</row>
    <row r="114" spans="1:20" s="33" customFormat="1" x14ac:dyDescent="0.2">
      <c r="A114" s="43"/>
      <c r="B114" s="79"/>
      <c r="C114" s="79"/>
      <c r="D114" s="80"/>
      <c r="E114" s="44"/>
      <c r="F114" s="44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</row>
    <row r="115" spans="1:20" s="33" customFormat="1" x14ac:dyDescent="0.2">
      <c r="A115" s="43"/>
      <c r="B115" s="79"/>
      <c r="C115" s="79"/>
      <c r="D115" s="80"/>
      <c r="E115" s="44"/>
      <c r="F115" s="44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</row>
    <row r="116" spans="1:20" s="33" customFormat="1" x14ac:dyDescent="0.2">
      <c r="A116" s="43"/>
      <c r="B116" s="79"/>
      <c r="C116" s="79"/>
      <c r="D116" s="80"/>
      <c r="E116" s="44"/>
      <c r="F116" s="44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</row>
    <row r="117" spans="1:20" s="33" customFormat="1" x14ac:dyDescent="0.2">
      <c r="A117" s="43"/>
      <c r="B117" s="79"/>
      <c r="C117" s="79"/>
      <c r="D117" s="80"/>
      <c r="E117" s="44"/>
      <c r="F117" s="44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</row>
    <row r="118" spans="1:20" s="33" customFormat="1" x14ac:dyDescent="0.2">
      <c r="A118" s="29" t="s">
        <v>101</v>
      </c>
      <c r="B118" s="30"/>
      <c r="C118" s="30"/>
      <c r="D118" s="31"/>
      <c r="E118" s="30"/>
      <c r="F118" s="32"/>
      <c r="J118" s="34"/>
    </row>
    <row r="119" spans="1:20" s="33" customFormat="1" x14ac:dyDescent="0.2">
      <c r="A119" s="29" t="s">
        <v>105</v>
      </c>
      <c r="B119" s="30"/>
      <c r="C119" s="30"/>
      <c r="D119" s="31"/>
      <c r="E119" s="30"/>
      <c r="F119" s="32"/>
      <c r="J119" s="34"/>
      <c r="O119" s="33" t="s">
        <v>82</v>
      </c>
    </row>
    <row r="120" spans="1:20" s="33" customFormat="1" x14ac:dyDescent="0.2">
      <c r="A120" s="29"/>
      <c r="B120" s="30" t="s">
        <v>220</v>
      </c>
      <c r="C120" s="30"/>
      <c r="D120" s="31"/>
      <c r="E120" s="30"/>
      <c r="F120" s="32"/>
      <c r="J120" s="34"/>
    </row>
    <row r="121" spans="1:20" s="63" customFormat="1" ht="18.75" customHeight="1" x14ac:dyDescent="0.2">
      <c r="A121" s="207" t="s">
        <v>63</v>
      </c>
      <c r="B121" s="167" t="s">
        <v>64</v>
      </c>
      <c r="C121" s="167" t="s">
        <v>65</v>
      </c>
      <c r="D121" s="188" t="s">
        <v>66</v>
      </c>
      <c r="E121" s="167" t="s">
        <v>67</v>
      </c>
      <c r="F121" s="167" t="s">
        <v>6</v>
      </c>
      <c r="G121" s="201" t="s">
        <v>80</v>
      </c>
      <c r="H121" s="201"/>
      <c r="I121" s="201"/>
      <c r="J121" s="201" t="s">
        <v>308</v>
      </c>
      <c r="K121" s="201"/>
      <c r="L121" s="201"/>
      <c r="M121" s="201"/>
      <c r="N121" s="201"/>
      <c r="O121" s="201"/>
      <c r="P121" s="201"/>
      <c r="Q121" s="201"/>
      <c r="R121" s="201"/>
    </row>
    <row r="122" spans="1:20" s="33" customFormat="1" ht="24" x14ac:dyDescent="0.2">
      <c r="A122" s="208"/>
      <c r="B122" s="202"/>
      <c r="C122" s="202"/>
      <c r="D122" s="210"/>
      <c r="E122" s="202"/>
      <c r="F122" s="202"/>
      <c r="G122" s="28" t="s">
        <v>68</v>
      </c>
      <c r="H122" s="28" t="s">
        <v>69</v>
      </c>
      <c r="I122" s="28" t="s">
        <v>70</v>
      </c>
      <c r="J122" s="28" t="s">
        <v>73</v>
      </c>
      <c r="K122" s="28" t="s">
        <v>71</v>
      </c>
      <c r="L122" s="28" t="s">
        <v>72</v>
      </c>
      <c r="M122" s="28" t="s">
        <v>74</v>
      </c>
      <c r="N122" s="28" t="s">
        <v>75</v>
      </c>
      <c r="O122" s="28" t="s">
        <v>76</v>
      </c>
      <c r="P122" s="28" t="s">
        <v>77</v>
      </c>
      <c r="Q122" s="28" t="s">
        <v>78</v>
      </c>
      <c r="R122" s="28" t="s">
        <v>79</v>
      </c>
    </row>
    <row r="123" spans="1:20" s="33" customFormat="1" ht="93.75" x14ac:dyDescent="0.2">
      <c r="A123" s="47">
        <v>1</v>
      </c>
      <c r="B123" s="38" t="s">
        <v>258</v>
      </c>
      <c r="C123" s="65" t="s">
        <v>260</v>
      </c>
      <c r="D123" s="66">
        <v>1923300</v>
      </c>
      <c r="E123" s="38" t="s">
        <v>7</v>
      </c>
      <c r="F123" s="38" t="s">
        <v>119</v>
      </c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20" s="33" customFormat="1" ht="47.25" x14ac:dyDescent="0.2">
      <c r="A124" s="47">
        <v>2</v>
      </c>
      <c r="B124" s="65" t="s">
        <v>261</v>
      </c>
      <c r="C124" s="85" t="s">
        <v>262</v>
      </c>
      <c r="D124" s="66">
        <v>260000</v>
      </c>
      <c r="E124" s="38" t="s">
        <v>7</v>
      </c>
      <c r="F124" s="38" t="s">
        <v>119</v>
      </c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20" s="33" customFormat="1" ht="189" x14ac:dyDescent="0.2">
      <c r="A125" s="47">
        <v>3</v>
      </c>
      <c r="B125" s="65" t="s">
        <v>277</v>
      </c>
      <c r="C125" s="85" t="s">
        <v>278</v>
      </c>
      <c r="D125" s="66">
        <v>30000</v>
      </c>
      <c r="E125" s="38" t="s">
        <v>7</v>
      </c>
      <c r="F125" s="38" t="s">
        <v>119</v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20" s="33" customFormat="1" ht="19.5" thickBot="1" x14ac:dyDescent="0.35">
      <c r="A126" s="43"/>
      <c r="B126" s="79"/>
      <c r="C126" s="106"/>
      <c r="D126" s="103">
        <f>SUM(D123+D124+D125)</f>
        <v>2213300</v>
      </c>
      <c r="E126" s="44"/>
      <c r="F126" s="44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T126" s="107"/>
    </row>
    <row r="127" spans="1:20" s="4" customFormat="1" ht="19.5" thickTop="1" x14ac:dyDescent="0.2">
      <c r="A127" s="29" t="s">
        <v>101</v>
      </c>
      <c r="B127" s="30"/>
      <c r="C127" s="30"/>
      <c r="D127" s="31"/>
      <c r="E127" s="30"/>
      <c r="F127" s="32"/>
      <c r="G127" s="33"/>
      <c r="H127" s="33"/>
      <c r="I127" s="33"/>
      <c r="J127" s="34"/>
      <c r="K127" s="33"/>
      <c r="L127" s="33"/>
      <c r="M127" s="33"/>
      <c r="N127" s="33"/>
      <c r="O127" s="33"/>
      <c r="P127" s="33"/>
      <c r="Q127" s="33"/>
      <c r="R127" s="33"/>
    </row>
    <row r="128" spans="1:20" s="4" customFormat="1" x14ac:dyDescent="0.2">
      <c r="A128" s="29" t="s">
        <v>117</v>
      </c>
      <c r="B128" s="30"/>
      <c r="C128" s="30"/>
      <c r="D128" s="31"/>
      <c r="E128" s="30"/>
      <c r="F128" s="32"/>
      <c r="G128" s="33"/>
      <c r="H128" s="33"/>
      <c r="I128" s="33"/>
      <c r="J128" s="34"/>
      <c r="K128" s="33"/>
      <c r="L128" s="33"/>
      <c r="M128" s="33"/>
      <c r="N128" s="33"/>
      <c r="O128" s="33" t="s">
        <v>82</v>
      </c>
      <c r="P128" s="33"/>
      <c r="Q128" s="33"/>
      <c r="R128" s="33"/>
    </row>
    <row r="129" spans="1:18" s="4" customFormat="1" x14ac:dyDescent="0.2">
      <c r="A129" s="29"/>
      <c r="B129" s="30" t="s">
        <v>223</v>
      </c>
      <c r="C129" s="30"/>
      <c r="D129" s="31"/>
      <c r="E129" s="30"/>
      <c r="F129" s="32"/>
      <c r="G129" s="33"/>
      <c r="H129" s="33"/>
      <c r="I129" s="33"/>
      <c r="J129" s="34"/>
      <c r="K129" s="33"/>
      <c r="L129" s="33"/>
      <c r="M129" s="33"/>
      <c r="N129" s="33"/>
      <c r="O129" s="33"/>
      <c r="P129" s="33"/>
      <c r="Q129" s="33"/>
      <c r="R129" s="33"/>
    </row>
    <row r="130" spans="1:18" s="12" customFormat="1" ht="18.75" customHeight="1" x14ac:dyDescent="0.2">
      <c r="A130" s="207" t="s">
        <v>63</v>
      </c>
      <c r="B130" s="167" t="s">
        <v>64</v>
      </c>
      <c r="C130" s="167" t="s">
        <v>65</v>
      </c>
      <c r="D130" s="188" t="s">
        <v>66</v>
      </c>
      <c r="E130" s="167" t="s">
        <v>67</v>
      </c>
      <c r="F130" s="167" t="s">
        <v>6</v>
      </c>
      <c r="G130" s="201" t="s">
        <v>80</v>
      </c>
      <c r="H130" s="201"/>
      <c r="I130" s="201"/>
      <c r="J130" s="201" t="s">
        <v>308</v>
      </c>
      <c r="K130" s="201"/>
      <c r="L130" s="201"/>
      <c r="M130" s="201"/>
      <c r="N130" s="201"/>
      <c r="O130" s="201"/>
      <c r="P130" s="201"/>
      <c r="Q130" s="201"/>
      <c r="R130" s="201"/>
    </row>
    <row r="131" spans="1:18" s="4" customFormat="1" ht="24" x14ac:dyDescent="0.2">
      <c r="A131" s="208"/>
      <c r="B131" s="202"/>
      <c r="C131" s="202"/>
      <c r="D131" s="210"/>
      <c r="E131" s="202"/>
      <c r="F131" s="202"/>
      <c r="G131" s="64" t="s">
        <v>68</v>
      </c>
      <c r="H131" s="64" t="s">
        <v>69</v>
      </c>
      <c r="I131" s="64" t="s">
        <v>70</v>
      </c>
      <c r="J131" s="64" t="s">
        <v>73</v>
      </c>
      <c r="K131" s="64" t="s">
        <v>71</v>
      </c>
      <c r="L131" s="64" t="s">
        <v>72</v>
      </c>
      <c r="M131" s="64" t="s">
        <v>74</v>
      </c>
      <c r="N131" s="64" t="s">
        <v>75</v>
      </c>
      <c r="O131" s="64" t="s">
        <v>76</v>
      </c>
      <c r="P131" s="64" t="s">
        <v>77</v>
      </c>
      <c r="Q131" s="64" t="s">
        <v>78</v>
      </c>
      <c r="R131" s="64" t="s">
        <v>79</v>
      </c>
    </row>
    <row r="132" spans="1:18" s="96" customFormat="1" ht="37.5" x14ac:dyDescent="0.2">
      <c r="A132" s="47">
        <v>1</v>
      </c>
      <c r="B132" s="54" t="s">
        <v>291</v>
      </c>
      <c r="C132" s="65" t="s">
        <v>146</v>
      </c>
      <c r="D132" s="55">
        <v>15000</v>
      </c>
      <c r="E132" s="65" t="s">
        <v>7</v>
      </c>
      <c r="F132" s="38" t="s">
        <v>112</v>
      </c>
      <c r="G132" s="47"/>
      <c r="H132" s="47"/>
      <c r="I132" s="47"/>
      <c r="J132" s="95"/>
      <c r="K132" s="47"/>
      <c r="L132" s="47"/>
      <c r="M132" s="47"/>
      <c r="N132" s="47"/>
      <c r="O132" s="47"/>
      <c r="P132" s="47"/>
      <c r="Q132" s="47"/>
      <c r="R132" s="47"/>
    </row>
    <row r="133" spans="1:18" s="96" customFormat="1" ht="37.5" x14ac:dyDescent="0.2">
      <c r="A133" s="47">
        <v>2</v>
      </c>
      <c r="B133" s="54" t="s">
        <v>292</v>
      </c>
      <c r="C133" s="65" t="s">
        <v>146</v>
      </c>
      <c r="D133" s="55">
        <v>50000</v>
      </c>
      <c r="E133" s="65" t="s">
        <v>7</v>
      </c>
      <c r="F133" s="54" t="s">
        <v>107</v>
      </c>
      <c r="G133" s="47"/>
      <c r="H133" s="47"/>
      <c r="I133" s="47"/>
      <c r="J133" s="95"/>
      <c r="K133" s="47"/>
      <c r="L133" s="47"/>
      <c r="M133" s="47"/>
      <c r="N133" s="47"/>
      <c r="O133" s="47"/>
      <c r="P133" s="47"/>
      <c r="Q133" s="47"/>
      <c r="R133" s="47"/>
    </row>
    <row r="134" spans="1:18" s="96" customFormat="1" ht="19.5" thickBot="1" x14ac:dyDescent="0.35">
      <c r="A134" s="43"/>
      <c r="B134" s="44"/>
      <c r="C134" s="44"/>
      <c r="D134" s="108">
        <f>SUM(D132+D133)</f>
        <v>65000</v>
      </c>
      <c r="E134" s="44"/>
      <c r="F134" s="44"/>
      <c r="G134" s="43"/>
      <c r="H134" s="43"/>
      <c r="I134" s="43"/>
      <c r="J134" s="97"/>
      <c r="K134" s="43"/>
      <c r="L134" s="43"/>
      <c r="M134" s="43"/>
      <c r="N134" s="43"/>
      <c r="O134" s="43"/>
      <c r="P134" s="43"/>
      <c r="Q134" s="43"/>
      <c r="R134" s="43"/>
    </row>
    <row r="135" spans="1:18" s="96" customFormat="1" ht="19.5" thickTop="1" x14ac:dyDescent="0.2">
      <c r="A135" s="43"/>
      <c r="B135" s="44"/>
      <c r="C135" s="44"/>
      <c r="D135" s="45"/>
      <c r="E135" s="44"/>
      <c r="F135" s="44"/>
      <c r="G135" s="43"/>
      <c r="H135" s="43"/>
      <c r="I135" s="43"/>
      <c r="J135" s="97"/>
      <c r="K135" s="43"/>
      <c r="L135" s="43"/>
      <c r="M135" s="43"/>
      <c r="N135" s="43"/>
      <c r="O135" s="43"/>
      <c r="P135" s="43"/>
      <c r="Q135" s="43"/>
      <c r="R135" s="43"/>
    </row>
    <row r="136" spans="1:18" s="96" customFormat="1" x14ac:dyDescent="0.2">
      <c r="A136" s="43"/>
      <c r="B136" s="44"/>
      <c r="C136" s="44"/>
      <c r="D136" s="45"/>
      <c r="E136" s="44"/>
      <c r="F136" s="44"/>
      <c r="G136" s="43"/>
      <c r="H136" s="43"/>
      <c r="I136" s="43"/>
      <c r="J136" s="97"/>
      <c r="K136" s="43"/>
      <c r="L136" s="43"/>
      <c r="M136" s="43"/>
      <c r="N136" s="43"/>
      <c r="O136" s="43"/>
      <c r="P136" s="43"/>
      <c r="Q136" s="43"/>
      <c r="R136" s="43"/>
    </row>
    <row r="137" spans="1:18" s="96" customFormat="1" x14ac:dyDescent="0.2">
      <c r="A137" s="43"/>
      <c r="B137" s="44"/>
      <c r="C137" s="44"/>
      <c r="D137" s="45"/>
      <c r="E137" s="44"/>
      <c r="F137" s="44"/>
      <c r="G137" s="43"/>
      <c r="H137" s="43"/>
      <c r="I137" s="43"/>
      <c r="J137" s="97"/>
      <c r="K137" s="43"/>
      <c r="L137" s="43"/>
      <c r="M137" s="43"/>
      <c r="N137" s="43"/>
      <c r="O137" s="43"/>
      <c r="P137" s="43"/>
      <c r="Q137" s="43"/>
      <c r="R137" s="43"/>
    </row>
    <row r="138" spans="1:18" s="96" customFormat="1" x14ac:dyDescent="0.2">
      <c r="A138" s="43"/>
      <c r="B138" s="44"/>
      <c r="C138" s="44"/>
      <c r="D138" s="45"/>
      <c r="E138" s="44"/>
      <c r="F138" s="44"/>
      <c r="G138" s="43"/>
      <c r="H138" s="43"/>
      <c r="I138" s="43"/>
      <c r="J138" s="97"/>
      <c r="K138" s="43"/>
      <c r="L138" s="43"/>
      <c r="M138" s="43"/>
      <c r="N138" s="43"/>
      <c r="O138" s="43"/>
      <c r="P138" s="43"/>
      <c r="Q138" s="43"/>
      <c r="R138" s="43"/>
    </row>
    <row r="139" spans="1:18" s="96" customFormat="1" x14ac:dyDescent="0.2">
      <c r="A139" s="43"/>
      <c r="B139" s="44"/>
      <c r="C139" s="44"/>
      <c r="D139" s="45"/>
      <c r="E139" s="44"/>
      <c r="F139" s="44"/>
      <c r="G139" s="43"/>
      <c r="H139" s="43"/>
      <c r="I139" s="43"/>
      <c r="J139" s="97"/>
      <c r="K139" s="43"/>
      <c r="L139" s="43"/>
      <c r="M139" s="43"/>
      <c r="N139" s="43"/>
      <c r="O139" s="43"/>
      <c r="P139" s="43"/>
      <c r="Q139" s="43"/>
      <c r="R139" s="43"/>
    </row>
    <row r="140" spans="1:18" s="96" customFormat="1" x14ac:dyDescent="0.2">
      <c r="A140" s="43"/>
      <c r="B140" s="44"/>
      <c r="C140" s="44"/>
      <c r="D140" s="45"/>
      <c r="E140" s="44"/>
      <c r="F140" s="44"/>
      <c r="G140" s="43"/>
      <c r="H140" s="43"/>
      <c r="I140" s="43"/>
      <c r="J140" s="97"/>
      <c r="K140" s="43"/>
      <c r="L140" s="43"/>
      <c r="M140" s="43"/>
      <c r="N140" s="43"/>
      <c r="O140" s="43"/>
      <c r="P140" s="43"/>
      <c r="Q140" s="43"/>
      <c r="R140" s="43"/>
    </row>
    <row r="141" spans="1:18" s="96" customFormat="1" x14ac:dyDescent="0.2">
      <c r="A141" s="43"/>
      <c r="B141" s="44"/>
      <c r="C141" s="44"/>
      <c r="D141" s="45"/>
      <c r="E141" s="44"/>
      <c r="F141" s="44"/>
      <c r="G141" s="43"/>
      <c r="H141" s="43"/>
      <c r="I141" s="43"/>
      <c r="J141" s="97"/>
      <c r="K141" s="43"/>
      <c r="L141" s="43"/>
      <c r="M141" s="43"/>
      <c r="N141" s="43"/>
      <c r="O141" s="43"/>
      <c r="P141" s="43"/>
      <c r="Q141" s="43"/>
      <c r="R141" s="43"/>
    </row>
    <row r="142" spans="1:18" s="96" customFormat="1" x14ac:dyDescent="0.2">
      <c r="A142" s="43"/>
      <c r="B142" s="44"/>
      <c r="C142" s="44"/>
      <c r="D142" s="45"/>
      <c r="E142" s="44"/>
      <c r="F142" s="44"/>
      <c r="G142" s="43"/>
      <c r="H142" s="43"/>
      <c r="I142" s="43"/>
      <c r="J142" s="97"/>
      <c r="K142" s="43"/>
      <c r="L142" s="43"/>
      <c r="M142" s="43"/>
      <c r="N142" s="43"/>
      <c r="O142" s="43"/>
      <c r="P142" s="43"/>
      <c r="Q142" s="43"/>
      <c r="R142" s="43"/>
    </row>
    <row r="143" spans="1:18" s="96" customFormat="1" x14ac:dyDescent="0.2">
      <c r="A143" s="43"/>
      <c r="B143" s="44"/>
      <c r="C143" s="44"/>
      <c r="D143" s="45"/>
      <c r="E143" s="44"/>
      <c r="F143" s="44"/>
      <c r="G143" s="43"/>
      <c r="H143" s="43"/>
      <c r="I143" s="43"/>
      <c r="J143" s="97"/>
      <c r="K143" s="43"/>
      <c r="L143" s="43"/>
      <c r="M143" s="43"/>
      <c r="N143" s="43"/>
      <c r="O143" s="43"/>
      <c r="P143" s="43"/>
      <c r="Q143" s="43"/>
      <c r="R143" s="43"/>
    </row>
    <row r="144" spans="1:18" s="96" customFormat="1" x14ac:dyDescent="0.2">
      <c r="A144" s="43"/>
      <c r="B144" s="44"/>
      <c r="C144" s="44"/>
      <c r="D144" s="45"/>
      <c r="E144" s="44"/>
      <c r="F144" s="44"/>
      <c r="G144" s="43"/>
      <c r="H144" s="43"/>
      <c r="I144" s="43"/>
      <c r="J144" s="97"/>
      <c r="K144" s="43"/>
      <c r="L144" s="43"/>
      <c r="M144" s="43"/>
      <c r="N144" s="43"/>
      <c r="O144" s="43"/>
      <c r="P144" s="43"/>
      <c r="Q144" s="43"/>
      <c r="R144" s="43"/>
    </row>
    <row r="145" spans="1:18" x14ac:dyDescent="0.2">
      <c r="A145" s="16"/>
      <c r="B145" s="17"/>
      <c r="C145" s="17"/>
      <c r="D145" s="18"/>
      <c r="E145" s="17"/>
      <c r="F145" s="19"/>
      <c r="G145" s="20"/>
      <c r="H145" s="20"/>
      <c r="I145" s="20"/>
      <c r="J145" s="21"/>
      <c r="K145" s="20"/>
      <c r="L145" s="20"/>
      <c r="M145" s="20"/>
      <c r="N145" s="20"/>
      <c r="O145" s="20"/>
      <c r="P145" s="20"/>
      <c r="Q145" s="20"/>
      <c r="R145" s="20"/>
    </row>
    <row r="146" spans="1:18" x14ac:dyDescent="0.2">
      <c r="A146" s="16"/>
      <c r="B146" s="17"/>
      <c r="C146" s="17"/>
      <c r="D146" s="18"/>
      <c r="E146" s="17"/>
      <c r="F146" s="19"/>
      <c r="G146" s="20"/>
      <c r="H146" s="20"/>
      <c r="I146" s="20"/>
      <c r="J146" s="21"/>
      <c r="K146" s="20"/>
      <c r="L146" s="20"/>
      <c r="M146" s="20"/>
      <c r="N146" s="20"/>
      <c r="O146" s="20"/>
      <c r="P146" s="20"/>
      <c r="Q146" s="20"/>
      <c r="R146" s="20"/>
    </row>
    <row r="147" spans="1:18" x14ac:dyDescent="0.2">
      <c r="A147" s="16"/>
      <c r="B147" s="17"/>
      <c r="C147" s="17"/>
      <c r="D147" s="18"/>
      <c r="E147" s="17"/>
      <c r="F147" s="19"/>
      <c r="G147" s="20"/>
      <c r="H147" s="20"/>
      <c r="I147" s="20"/>
      <c r="J147" s="21"/>
      <c r="K147" s="20"/>
      <c r="L147" s="20"/>
      <c r="M147" s="20"/>
      <c r="N147" s="20"/>
      <c r="O147" s="20"/>
      <c r="P147" s="20"/>
      <c r="Q147" s="20"/>
      <c r="R147" s="20"/>
    </row>
    <row r="148" spans="1:18" x14ac:dyDescent="0.2">
      <c r="A148" s="16"/>
      <c r="B148" s="17"/>
      <c r="C148" s="17"/>
      <c r="D148" s="18"/>
      <c r="E148" s="17"/>
      <c r="F148" s="19"/>
      <c r="G148" s="20"/>
      <c r="H148" s="20"/>
      <c r="I148" s="20"/>
      <c r="J148" s="21"/>
      <c r="K148" s="20"/>
      <c r="L148" s="20"/>
      <c r="M148" s="20"/>
      <c r="N148" s="20"/>
      <c r="O148" s="20"/>
      <c r="P148" s="20"/>
      <c r="Q148" s="20"/>
      <c r="R148" s="20"/>
    </row>
    <row r="149" spans="1:18" s="4" customFormat="1" x14ac:dyDescent="0.2">
      <c r="A149" s="29" t="s">
        <v>101</v>
      </c>
      <c r="B149" s="30"/>
      <c r="C149" s="30"/>
      <c r="D149" s="31"/>
      <c r="E149" s="30"/>
      <c r="F149" s="32"/>
      <c r="G149" s="33"/>
      <c r="H149" s="33"/>
      <c r="I149" s="33"/>
      <c r="J149" s="34"/>
      <c r="K149" s="33"/>
      <c r="L149" s="33"/>
      <c r="M149" s="33"/>
      <c r="N149" s="33"/>
      <c r="O149" s="33"/>
      <c r="P149" s="33"/>
      <c r="Q149" s="33"/>
      <c r="R149" s="33"/>
    </row>
    <row r="150" spans="1:18" s="4" customFormat="1" x14ac:dyDescent="0.2">
      <c r="A150" s="29" t="s">
        <v>117</v>
      </c>
      <c r="B150" s="30"/>
      <c r="C150" s="30"/>
      <c r="D150" s="31"/>
      <c r="E150" s="30"/>
      <c r="F150" s="32"/>
      <c r="G150" s="33"/>
      <c r="H150" s="33"/>
      <c r="I150" s="33"/>
      <c r="J150" s="34"/>
      <c r="K150" s="33"/>
      <c r="L150" s="33"/>
      <c r="M150" s="33"/>
      <c r="N150" s="33"/>
      <c r="O150" s="33" t="s">
        <v>82</v>
      </c>
      <c r="P150" s="33"/>
      <c r="Q150" s="33"/>
      <c r="R150" s="33"/>
    </row>
    <row r="151" spans="1:18" s="4" customFormat="1" x14ac:dyDescent="0.2">
      <c r="A151" s="29"/>
      <c r="B151" s="30" t="s">
        <v>220</v>
      </c>
      <c r="C151" s="30"/>
      <c r="D151" s="31"/>
      <c r="E151" s="30"/>
      <c r="F151" s="32"/>
      <c r="G151" s="33"/>
      <c r="H151" s="33"/>
      <c r="I151" s="33"/>
      <c r="J151" s="34"/>
      <c r="K151" s="33"/>
      <c r="L151" s="33"/>
      <c r="M151" s="33"/>
      <c r="N151" s="33"/>
      <c r="O151" s="33"/>
      <c r="P151" s="33"/>
      <c r="Q151" s="33"/>
      <c r="R151" s="33"/>
    </row>
    <row r="152" spans="1:18" s="12" customFormat="1" ht="18.75" customHeight="1" x14ac:dyDescent="0.2">
      <c r="A152" s="207" t="s">
        <v>63</v>
      </c>
      <c r="B152" s="167" t="s">
        <v>64</v>
      </c>
      <c r="C152" s="167" t="s">
        <v>65</v>
      </c>
      <c r="D152" s="188" t="s">
        <v>66</v>
      </c>
      <c r="E152" s="167" t="s">
        <v>67</v>
      </c>
      <c r="F152" s="167" t="s">
        <v>6</v>
      </c>
      <c r="G152" s="201" t="s">
        <v>80</v>
      </c>
      <c r="H152" s="201"/>
      <c r="I152" s="201"/>
      <c r="J152" s="201" t="s">
        <v>308</v>
      </c>
      <c r="K152" s="201"/>
      <c r="L152" s="201"/>
      <c r="M152" s="201"/>
      <c r="N152" s="201"/>
      <c r="O152" s="201"/>
      <c r="P152" s="201"/>
      <c r="Q152" s="201"/>
      <c r="R152" s="201"/>
    </row>
    <row r="153" spans="1:18" s="4" customFormat="1" ht="24" x14ac:dyDescent="0.2">
      <c r="A153" s="208"/>
      <c r="B153" s="202"/>
      <c r="C153" s="202"/>
      <c r="D153" s="210"/>
      <c r="E153" s="202"/>
      <c r="F153" s="202"/>
      <c r="G153" s="64" t="s">
        <v>68</v>
      </c>
      <c r="H153" s="64" t="s">
        <v>69</v>
      </c>
      <c r="I153" s="64" t="s">
        <v>70</v>
      </c>
      <c r="J153" s="64" t="s">
        <v>73</v>
      </c>
      <c r="K153" s="64" t="s">
        <v>71</v>
      </c>
      <c r="L153" s="64" t="s">
        <v>72</v>
      </c>
      <c r="M153" s="64" t="s">
        <v>74</v>
      </c>
      <c r="N153" s="64" t="s">
        <v>75</v>
      </c>
      <c r="O153" s="64" t="s">
        <v>76</v>
      </c>
      <c r="P153" s="64" t="s">
        <v>77</v>
      </c>
      <c r="Q153" s="64" t="s">
        <v>78</v>
      </c>
      <c r="R153" s="64" t="s">
        <v>79</v>
      </c>
    </row>
    <row r="154" spans="1:18" s="96" customFormat="1" ht="37.5" x14ac:dyDescent="0.2">
      <c r="A154" s="47">
        <v>1</v>
      </c>
      <c r="B154" s="54" t="s">
        <v>293</v>
      </c>
      <c r="C154" s="65" t="s">
        <v>294</v>
      </c>
      <c r="D154" s="55">
        <v>15000</v>
      </c>
      <c r="E154" s="38" t="s">
        <v>7</v>
      </c>
      <c r="F154" s="38" t="s">
        <v>119</v>
      </c>
      <c r="G154" s="47"/>
      <c r="H154" s="47"/>
      <c r="I154" s="47"/>
      <c r="J154" s="95"/>
      <c r="K154" s="47"/>
      <c r="L154" s="47"/>
      <c r="M154" s="47"/>
      <c r="N154" s="47"/>
      <c r="O154" s="47"/>
      <c r="P154" s="47"/>
      <c r="Q154" s="47"/>
      <c r="R154" s="47"/>
    </row>
    <row r="155" spans="1:18" s="96" customFormat="1" ht="37.5" x14ac:dyDescent="0.2">
      <c r="A155" s="47">
        <v>2</v>
      </c>
      <c r="B155" s="54" t="s">
        <v>293</v>
      </c>
      <c r="C155" s="65" t="s">
        <v>295</v>
      </c>
      <c r="D155" s="55">
        <v>5000</v>
      </c>
      <c r="E155" s="38" t="s">
        <v>7</v>
      </c>
      <c r="F155" s="38" t="s">
        <v>119</v>
      </c>
      <c r="G155" s="47"/>
      <c r="H155" s="47"/>
      <c r="I155" s="47"/>
      <c r="J155" s="95"/>
      <c r="K155" s="47"/>
      <c r="L155" s="47"/>
      <c r="M155" s="47"/>
      <c r="N155" s="47"/>
      <c r="O155" s="47"/>
      <c r="P155" s="47"/>
      <c r="Q155" s="47"/>
      <c r="R155" s="47"/>
    </row>
    <row r="156" spans="1:18" s="96" customFormat="1" ht="37.5" x14ac:dyDescent="0.2">
      <c r="A156" s="47">
        <v>3</v>
      </c>
      <c r="B156" s="54" t="s">
        <v>296</v>
      </c>
      <c r="C156" s="65" t="s">
        <v>297</v>
      </c>
      <c r="D156" s="55">
        <v>5000</v>
      </c>
      <c r="E156" s="38" t="s">
        <v>7</v>
      </c>
      <c r="F156" s="38" t="s">
        <v>119</v>
      </c>
      <c r="G156" s="47"/>
      <c r="H156" s="47"/>
      <c r="I156" s="47"/>
      <c r="J156" s="95"/>
      <c r="K156" s="47"/>
      <c r="L156" s="47"/>
      <c r="M156" s="47"/>
      <c r="N156" s="47"/>
      <c r="O156" s="47"/>
      <c r="P156" s="47"/>
      <c r="Q156" s="47"/>
      <c r="R156" s="47"/>
    </row>
    <row r="157" spans="1:18" s="96" customFormat="1" ht="37.5" x14ac:dyDescent="0.2">
      <c r="A157" s="47">
        <v>4</v>
      </c>
      <c r="B157" s="54" t="s">
        <v>298</v>
      </c>
      <c r="C157" s="65" t="s">
        <v>299</v>
      </c>
      <c r="D157" s="55">
        <v>10000</v>
      </c>
      <c r="E157" s="38" t="s">
        <v>7</v>
      </c>
      <c r="F157" s="38" t="s">
        <v>119</v>
      </c>
      <c r="G157" s="47"/>
      <c r="H157" s="47"/>
      <c r="I157" s="47"/>
      <c r="J157" s="95"/>
      <c r="K157" s="47"/>
      <c r="L157" s="47"/>
      <c r="M157" s="47"/>
      <c r="N157" s="47"/>
      <c r="O157" s="47"/>
      <c r="P157" s="47"/>
      <c r="Q157" s="47"/>
      <c r="R157" s="47"/>
    </row>
    <row r="158" spans="1:18" s="96" customFormat="1" ht="19.5" thickBot="1" x14ac:dyDescent="0.35">
      <c r="A158" s="43"/>
      <c r="B158" s="44"/>
      <c r="C158" s="44"/>
      <c r="D158" s="108">
        <f>SUM(D154+D155+D156+D157)</f>
        <v>35000</v>
      </c>
      <c r="E158" s="44"/>
      <c r="F158" s="44"/>
      <c r="G158" s="43"/>
      <c r="H158" s="43"/>
      <c r="I158" s="43"/>
      <c r="J158" s="97"/>
      <c r="K158" s="43"/>
      <c r="L158" s="43"/>
      <c r="M158" s="43"/>
      <c r="N158" s="43"/>
      <c r="O158" s="43"/>
      <c r="P158" s="43"/>
      <c r="Q158" s="43"/>
      <c r="R158" s="43"/>
    </row>
    <row r="159" spans="1:18" s="96" customFormat="1" ht="19.5" thickTop="1" x14ac:dyDescent="0.2">
      <c r="A159" s="43"/>
      <c r="B159" s="44"/>
      <c r="C159" s="44"/>
      <c r="D159" s="45"/>
      <c r="E159" s="44"/>
      <c r="F159" s="44"/>
      <c r="G159" s="43"/>
      <c r="H159" s="43"/>
      <c r="I159" s="43"/>
      <c r="J159" s="97"/>
      <c r="K159" s="43"/>
      <c r="L159" s="43"/>
      <c r="M159" s="43"/>
      <c r="N159" s="43"/>
      <c r="O159" s="43"/>
      <c r="P159" s="43"/>
      <c r="Q159" s="43"/>
      <c r="R159" s="43"/>
    </row>
    <row r="160" spans="1:18" s="96" customFormat="1" x14ac:dyDescent="0.2">
      <c r="A160" s="43"/>
      <c r="B160" s="44"/>
      <c r="C160" s="44"/>
      <c r="D160" s="45"/>
      <c r="E160" s="44"/>
      <c r="F160" s="44"/>
      <c r="G160" s="43"/>
      <c r="H160" s="43"/>
      <c r="I160" s="43"/>
      <c r="J160" s="97"/>
      <c r="K160" s="43"/>
      <c r="L160" s="43"/>
      <c r="M160" s="43"/>
      <c r="N160" s="43"/>
      <c r="O160" s="43"/>
      <c r="P160" s="43"/>
      <c r="Q160" s="43"/>
      <c r="R160" s="43"/>
    </row>
    <row r="161" spans="1:18" s="96" customFormat="1" x14ac:dyDescent="0.2">
      <c r="A161" s="43"/>
      <c r="B161" s="44"/>
      <c r="C161" s="44"/>
      <c r="D161" s="45"/>
      <c r="E161" s="44"/>
      <c r="F161" s="44"/>
      <c r="G161" s="43"/>
      <c r="H161" s="43"/>
      <c r="I161" s="43"/>
      <c r="J161" s="97"/>
      <c r="K161" s="43"/>
      <c r="L161" s="43"/>
      <c r="M161" s="43"/>
      <c r="N161" s="43"/>
      <c r="O161" s="43"/>
      <c r="P161" s="43"/>
      <c r="Q161" s="43"/>
      <c r="R161" s="43"/>
    </row>
    <row r="162" spans="1:18" s="96" customFormat="1" x14ac:dyDescent="0.2">
      <c r="A162" s="43"/>
      <c r="B162" s="44"/>
      <c r="C162" s="44"/>
      <c r="D162" s="45"/>
      <c r="E162" s="44"/>
      <c r="F162" s="44"/>
      <c r="G162" s="43"/>
      <c r="H162" s="43"/>
      <c r="I162" s="43"/>
      <c r="J162" s="97"/>
      <c r="K162" s="43"/>
      <c r="L162" s="43"/>
      <c r="M162" s="43"/>
      <c r="N162" s="43"/>
      <c r="O162" s="43"/>
      <c r="P162" s="43"/>
      <c r="Q162" s="43"/>
      <c r="R162" s="43"/>
    </row>
    <row r="163" spans="1:18" s="96" customFormat="1" x14ac:dyDescent="0.2">
      <c r="A163" s="43"/>
      <c r="B163" s="44"/>
      <c r="C163" s="44"/>
      <c r="D163" s="45"/>
      <c r="E163" s="44"/>
      <c r="F163" s="44"/>
      <c r="G163" s="43"/>
      <c r="H163" s="43"/>
      <c r="I163" s="43"/>
      <c r="J163" s="97"/>
      <c r="K163" s="43"/>
      <c r="L163" s="43"/>
      <c r="M163" s="43"/>
      <c r="N163" s="43"/>
      <c r="O163" s="43"/>
      <c r="P163" s="43"/>
      <c r="Q163" s="43"/>
      <c r="R163" s="43"/>
    </row>
    <row r="164" spans="1:18" s="96" customFormat="1" x14ac:dyDescent="0.2">
      <c r="A164" s="43"/>
      <c r="B164" s="44"/>
      <c r="C164" s="44"/>
      <c r="D164" s="45"/>
      <c r="E164" s="44"/>
      <c r="F164" s="44"/>
      <c r="G164" s="43"/>
      <c r="H164" s="43"/>
      <c r="I164" s="43"/>
      <c r="J164" s="97"/>
      <c r="K164" s="43"/>
      <c r="L164" s="43"/>
      <c r="M164" s="43"/>
      <c r="N164" s="43"/>
      <c r="O164" s="43"/>
      <c r="P164" s="43"/>
      <c r="Q164" s="43"/>
      <c r="R164" s="43"/>
    </row>
    <row r="165" spans="1:18" s="96" customFormat="1" x14ac:dyDescent="0.2">
      <c r="A165" s="43"/>
      <c r="B165" s="44"/>
      <c r="C165" s="44"/>
      <c r="D165" s="45"/>
      <c r="E165" s="44"/>
      <c r="F165" s="44"/>
      <c r="G165" s="43"/>
      <c r="H165" s="43"/>
      <c r="I165" s="43"/>
      <c r="J165" s="97"/>
      <c r="K165" s="43"/>
      <c r="L165" s="43"/>
      <c r="M165" s="43"/>
      <c r="N165" s="43"/>
      <c r="O165" s="43"/>
      <c r="P165" s="43"/>
      <c r="Q165" s="43"/>
      <c r="R165" s="43"/>
    </row>
    <row r="166" spans="1:18" s="96" customFormat="1" x14ac:dyDescent="0.2">
      <c r="A166" s="43"/>
      <c r="B166" s="44"/>
      <c r="C166" s="44"/>
      <c r="D166" s="45"/>
      <c r="E166" s="44"/>
      <c r="F166" s="44"/>
      <c r="G166" s="43"/>
      <c r="H166" s="43"/>
      <c r="I166" s="43"/>
      <c r="J166" s="97"/>
      <c r="K166" s="43"/>
      <c r="L166" s="43"/>
      <c r="M166" s="43"/>
      <c r="N166" s="43"/>
      <c r="O166" s="43"/>
      <c r="P166" s="43"/>
      <c r="Q166" s="43"/>
      <c r="R166" s="43"/>
    </row>
    <row r="167" spans="1:18" s="96" customFormat="1" x14ac:dyDescent="0.2">
      <c r="A167" s="43"/>
      <c r="B167" s="44"/>
      <c r="C167" s="44"/>
      <c r="D167" s="45"/>
      <c r="E167" s="44"/>
      <c r="F167" s="44"/>
      <c r="G167" s="43"/>
      <c r="H167" s="43"/>
      <c r="I167" s="43"/>
      <c r="J167" s="97"/>
      <c r="K167" s="43"/>
      <c r="L167" s="43"/>
      <c r="M167" s="43"/>
      <c r="N167" s="43"/>
      <c r="O167" s="43"/>
      <c r="P167" s="43"/>
      <c r="Q167" s="43"/>
      <c r="R167" s="43"/>
    </row>
    <row r="168" spans="1:18" s="96" customFormat="1" x14ac:dyDescent="0.2">
      <c r="A168" s="43"/>
      <c r="B168" s="44"/>
      <c r="C168" s="44"/>
      <c r="D168" s="45"/>
      <c r="E168" s="44"/>
      <c r="F168" s="44"/>
      <c r="G168" s="43"/>
      <c r="H168" s="43"/>
      <c r="I168" s="43"/>
      <c r="J168" s="97"/>
      <c r="K168" s="43"/>
      <c r="L168" s="43"/>
      <c r="M168" s="43"/>
      <c r="N168" s="43"/>
      <c r="O168" s="43"/>
      <c r="P168" s="43"/>
      <c r="Q168" s="43"/>
      <c r="R168" s="43"/>
    </row>
    <row r="169" spans="1:18" s="33" customFormat="1" x14ac:dyDescent="0.2">
      <c r="A169" s="29" t="s">
        <v>101</v>
      </c>
      <c r="B169" s="30"/>
      <c r="C169" s="30"/>
      <c r="D169" s="31"/>
      <c r="E169" s="30"/>
      <c r="F169" s="32"/>
      <c r="J169" s="34"/>
    </row>
    <row r="170" spans="1:18" s="33" customFormat="1" x14ac:dyDescent="0.2">
      <c r="A170" s="29" t="s">
        <v>116</v>
      </c>
      <c r="B170" s="30"/>
      <c r="C170" s="30"/>
      <c r="D170" s="31"/>
      <c r="E170" s="30"/>
      <c r="F170" s="32"/>
      <c r="J170" s="34"/>
      <c r="O170" s="33" t="s">
        <v>82</v>
      </c>
    </row>
    <row r="171" spans="1:18" s="33" customFormat="1" x14ac:dyDescent="0.2">
      <c r="A171" s="29"/>
      <c r="B171" s="30" t="s">
        <v>223</v>
      </c>
      <c r="C171" s="30"/>
      <c r="D171" s="31"/>
      <c r="E171" s="30"/>
      <c r="F171" s="32"/>
      <c r="J171" s="34"/>
    </row>
    <row r="172" spans="1:18" s="63" customFormat="1" ht="18.75" customHeight="1" x14ac:dyDescent="0.2">
      <c r="A172" s="207" t="s">
        <v>63</v>
      </c>
      <c r="B172" s="167" t="s">
        <v>64</v>
      </c>
      <c r="C172" s="167" t="s">
        <v>65</v>
      </c>
      <c r="D172" s="188" t="s">
        <v>66</v>
      </c>
      <c r="E172" s="167" t="s">
        <v>67</v>
      </c>
      <c r="F172" s="167" t="s">
        <v>6</v>
      </c>
      <c r="G172" s="201" t="s">
        <v>80</v>
      </c>
      <c r="H172" s="201"/>
      <c r="I172" s="201"/>
      <c r="J172" s="201" t="s">
        <v>308</v>
      </c>
      <c r="K172" s="201"/>
      <c r="L172" s="201"/>
      <c r="M172" s="201"/>
      <c r="N172" s="201"/>
      <c r="O172" s="201"/>
      <c r="P172" s="201"/>
      <c r="Q172" s="201"/>
      <c r="R172" s="201"/>
    </row>
    <row r="173" spans="1:18" s="33" customFormat="1" ht="24" x14ac:dyDescent="0.2">
      <c r="A173" s="208"/>
      <c r="B173" s="202"/>
      <c r="C173" s="202"/>
      <c r="D173" s="210"/>
      <c r="E173" s="202"/>
      <c r="F173" s="202"/>
      <c r="G173" s="64" t="s">
        <v>68</v>
      </c>
      <c r="H173" s="64" t="s">
        <v>69</v>
      </c>
      <c r="I173" s="64" t="s">
        <v>70</v>
      </c>
      <c r="J173" s="64" t="s">
        <v>73</v>
      </c>
      <c r="K173" s="64" t="s">
        <v>71</v>
      </c>
      <c r="L173" s="64" t="s">
        <v>72</v>
      </c>
      <c r="M173" s="64" t="s">
        <v>74</v>
      </c>
      <c r="N173" s="64" t="s">
        <v>75</v>
      </c>
      <c r="O173" s="64" t="s">
        <v>76</v>
      </c>
      <c r="P173" s="64" t="s">
        <v>77</v>
      </c>
      <c r="Q173" s="64" t="s">
        <v>78</v>
      </c>
      <c r="R173" s="64" t="s">
        <v>79</v>
      </c>
    </row>
    <row r="174" spans="1:18" s="69" customFormat="1" ht="37.5" x14ac:dyDescent="0.2">
      <c r="A174" s="47">
        <v>1</v>
      </c>
      <c r="B174" s="38" t="s">
        <v>300</v>
      </c>
      <c r="C174" s="65" t="s">
        <v>146</v>
      </c>
      <c r="D174" s="39">
        <v>10000</v>
      </c>
      <c r="E174" s="38" t="s">
        <v>7</v>
      </c>
      <c r="F174" s="38" t="s">
        <v>112</v>
      </c>
      <c r="G174" s="67"/>
      <c r="H174" s="67"/>
      <c r="I174" s="67"/>
      <c r="J174" s="68"/>
      <c r="K174" s="67"/>
      <c r="L174" s="67"/>
      <c r="M174" s="67"/>
      <c r="N174" s="67"/>
      <c r="O174" s="67"/>
      <c r="P174" s="67"/>
      <c r="Q174" s="67"/>
      <c r="R174" s="67"/>
    </row>
    <row r="175" spans="1:18" ht="19.5" thickBot="1" x14ac:dyDescent="0.35">
      <c r="A175" s="43"/>
      <c r="B175" s="44"/>
      <c r="C175" s="44"/>
      <c r="D175" s="103">
        <f>SUM(D174)</f>
        <v>10000</v>
      </c>
      <c r="E175" s="44"/>
      <c r="F175" s="44"/>
      <c r="G175" s="81"/>
      <c r="H175" s="81"/>
      <c r="I175" s="81"/>
      <c r="J175" s="82"/>
      <c r="K175" s="81"/>
      <c r="L175" s="81"/>
      <c r="M175" s="81"/>
      <c r="N175" s="81"/>
      <c r="O175" s="81"/>
      <c r="P175" s="81"/>
      <c r="Q175" s="81"/>
      <c r="R175" s="81"/>
    </row>
    <row r="176" spans="1:18" ht="19.5" thickTop="1" x14ac:dyDescent="0.2">
      <c r="A176" s="43"/>
      <c r="B176" s="44"/>
      <c r="C176" s="44"/>
      <c r="D176" s="45"/>
      <c r="E176" s="44"/>
      <c r="F176" s="44"/>
      <c r="G176" s="81"/>
      <c r="H176" s="81"/>
      <c r="I176" s="81"/>
      <c r="J176" s="82"/>
      <c r="K176" s="81"/>
      <c r="L176" s="81"/>
      <c r="M176" s="81"/>
      <c r="N176" s="81"/>
      <c r="O176" s="81"/>
      <c r="P176" s="81"/>
      <c r="Q176" s="81"/>
      <c r="R176" s="81"/>
    </row>
    <row r="177" spans="1:18" x14ac:dyDescent="0.2">
      <c r="A177" s="43"/>
      <c r="B177" s="44"/>
      <c r="C177" s="44"/>
      <c r="D177" s="45"/>
      <c r="E177" s="44"/>
      <c r="F177" s="44"/>
      <c r="G177" s="81"/>
      <c r="H177" s="81"/>
      <c r="I177" s="81"/>
      <c r="J177" s="82"/>
      <c r="K177" s="81"/>
      <c r="L177" s="81"/>
      <c r="M177" s="81"/>
      <c r="N177" s="81"/>
      <c r="O177" s="81"/>
      <c r="P177" s="81"/>
      <c r="Q177" s="81"/>
      <c r="R177" s="81"/>
    </row>
    <row r="178" spans="1:18" x14ac:dyDescent="0.2">
      <c r="A178" s="43"/>
      <c r="B178" s="44"/>
      <c r="C178" s="44"/>
      <c r="D178" s="45"/>
      <c r="E178" s="44"/>
      <c r="F178" s="44"/>
      <c r="G178" s="81"/>
      <c r="H178" s="81"/>
      <c r="I178" s="81"/>
      <c r="J178" s="82"/>
      <c r="K178" s="81"/>
      <c r="L178" s="81"/>
      <c r="M178" s="81"/>
      <c r="N178" s="81"/>
      <c r="O178" s="81"/>
      <c r="P178" s="81"/>
      <c r="Q178" s="81"/>
      <c r="R178" s="81"/>
    </row>
    <row r="179" spans="1:18" x14ac:dyDescent="0.2">
      <c r="A179" s="43"/>
      <c r="B179" s="44"/>
      <c r="C179" s="44"/>
      <c r="D179" s="45"/>
      <c r="E179" s="44"/>
      <c r="F179" s="44"/>
      <c r="G179" s="81"/>
      <c r="H179" s="81"/>
      <c r="I179" s="81"/>
      <c r="J179" s="82"/>
      <c r="K179" s="81"/>
      <c r="L179" s="81"/>
      <c r="M179" s="81"/>
      <c r="N179" s="81"/>
      <c r="O179" s="81"/>
      <c r="P179" s="81"/>
      <c r="Q179" s="81"/>
      <c r="R179" s="81"/>
    </row>
    <row r="180" spans="1:18" x14ac:dyDescent="0.2">
      <c r="A180" s="43"/>
      <c r="B180" s="44"/>
      <c r="C180" s="44"/>
      <c r="D180" s="45"/>
      <c r="E180" s="44"/>
      <c r="F180" s="44"/>
      <c r="G180" s="81"/>
      <c r="H180" s="81"/>
      <c r="I180" s="81"/>
      <c r="J180" s="82"/>
      <c r="K180" s="81"/>
      <c r="L180" s="81"/>
      <c r="M180" s="81"/>
      <c r="N180" s="81"/>
      <c r="O180" s="81"/>
      <c r="P180" s="81"/>
      <c r="Q180" s="81"/>
      <c r="R180" s="81"/>
    </row>
    <row r="181" spans="1:18" x14ac:dyDescent="0.2">
      <c r="A181" s="43"/>
      <c r="B181" s="44"/>
      <c r="C181" s="44"/>
      <c r="D181" s="45"/>
      <c r="E181" s="44"/>
      <c r="F181" s="44"/>
      <c r="G181" s="81"/>
      <c r="H181" s="81"/>
      <c r="I181" s="81"/>
      <c r="J181" s="82"/>
      <c r="K181" s="81"/>
      <c r="L181" s="81"/>
      <c r="M181" s="81"/>
      <c r="N181" s="81"/>
      <c r="O181" s="81"/>
      <c r="P181" s="81"/>
      <c r="Q181" s="81"/>
      <c r="R181" s="81"/>
    </row>
    <row r="182" spans="1:18" x14ac:dyDescent="0.2">
      <c r="A182" s="16"/>
      <c r="B182" s="17"/>
      <c r="C182" s="17"/>
      <c r="D182" s="18"/>
      <c r="E182" s="17"/>
      <c r="F182" s="19"/>
      <c r="G182" s="20"/>
      <c r="H182" s="20"/>
      <c r="I182" s="20"/>
      <c r="J182" s="21"/>
      <c r="K182" s="20"/>
      <c r="L182" s="20"/>
      <c r="M182" s="20"/>
      <c r="N182" s="20"/>
      <c r="O182" s="20"/>
      <c r="P182" s="20"/>
      <c r="Q182" s="20"/>
      <c r="R182" s="20"/>
    </row>
    <row r="183" spans="1:18" x14ac:dyDescent="0.2">
      <c r="A183" s="16"/>
      <c r="B183" s="17"/>
      <c r="C183" s="17"/>
      <c r="D183" s="18"/>
      <c r="E183" s="17"/>
      <c r="F183" s="19"/>
      <c r="G183" s="20"/>
      <c r="H183" s="20"/>
      <c r="I183" s="20"/>
      <c r="J183" s="21"/>
      <c r="K183" s="20"/>
      <c r="L183" s="20"/>
      <c r="M183" s="20"/>
      <c r="N183" s="20"/>
      <c r="O183" s="20"/>
      <c r="P183" s="20"/>
      <c r="Q183" s="20"/>
      <c r="R183" s="20"/>
    </row>
    <row r="184" spans="1:18" x14ac:dyDescent="0.2">
      <c r="A184" s="16"/>
      <c r="B184" s="17"/>
      <c r="C184" s="17"/>
      <c r="D184" s="18"/>
      <c r="E184" s="17"/>
      <c r="F184" s="19"/>
      <c r="G184" s="20"/>
      <c r="H184" s="20"/>
      <c r="I184" s="20"/>
      <c r="J184" s="21"/>
      <c r="K184" s="20"/>
      <c r="L184" s="20"/>
      <c r="M184" s="20"/>
      <c r="N184" s="20"/>
      <c r="O184" s="20"/>
      <c r="P184" s="20"/>
      <c r="Q184" s="20"/>
      <c r="R184" s="20"/>
    </row>
    <row r="185" spans="1:18" s="4" customForma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27"/>
      <c r="K185" s="13"/>
      <c r="L185" s="13"/>
      <c r="M185" s="13"/>
      <c r="N185" s="13"/>
      <c r="O185" s="13"/>
      <c r="P185" s="13"/>
      <c r="Q185" s="13"/>
      <c r="R185" s="13"/>
    </row>
    <row r="186" spans="1:18" s="4" customForma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27"/>
      <c r="K186" s="13"/>
      <c r="L186" s="13"/>
      <c r="M186" s="13"/>
      <c r="N186" s="13"/>
      <c r="O186" s="13"/>
      <c r="P186" s="13"/>
      <c r="Q186" s="13"/>
      <c r="R186" s="13"/>
    </row>
    <row r="187" spans="1:18" s="4" customForma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27"/>
      <c r="K187" s="13"/>
      <c r="L187" s="13"/>
      <c r="M187" s="13"/>
      <c r="N187" s="13"/>
      <c r="O187" s="13"/>
      <c r="P187" s="13"/>
      <c r="Q187" s="13"/>
      <c r="R187" s="13"/>
    </row>
    <row r="188" spans="1:18" s="4" customForma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27"/>
      <c r="K188" s="13"/>
      <c r="L188" s="13"/>
      <c r="M188" s="13"/>
      <c r="N188" s="13"/>
      <c r="O188" s="13"/>
      <c r="P188" s="13"/>
      <c r="Q188" s="13"/>
      <c r="R188" s="13"/>
    </row>
    <row r="189" spans="1:18" s="4" customForma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27"/>
      <c r="K189" s="13"/>
      <c r="L189" s="13"/>
      <c r="M189" s="13"/>
      <c r="N189" s="13"/>
      <c r="O189" s="13"/>
      <c r="P189" s="13"/>
      <c r="Q189" s="13"/>
      <c r="R189" s="13"/>
    </row>
    <row r="190" spans="1:18" s="4" customForma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27"/>
      <c r="K190" s="13"/>
      <c r="L190" s="13"/>
      <c r="M190" s="13"/>
      <c r="N190" s="13"/>
      <c r="O190" s="13"/>
      <c r="P190" s="13"/>
      <c r="Q190" s="13"/>
      <c r="R190" s="13"/>
    </row>
    <row r="191" spans="1:18" s="4" customForma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27"/>
      <c r="K191" s="13"/>
      <c r="L191" s="13"/>
      <c r="M191" s="13"/>
      <c r="N191" s="13"/>
      <c r="O191" s="13"/>
      <c r="P191" s="13"/>
      <c r="Q191" s="13"/>
      <c r="R191" s="13"/>
    </row>
    <row r="192" spans="1:18" s="33" customFormat="1" x14ac:dyDescent="0.2">
      <c r="A192" s="29" t="s">
        <v>101</v>
      </c>
      <c r="B192" s="30"/>
      <c r="C192" s="30"/>
      <c r="D192" s="31"/>
      <c r="E192" s="30"/>
      <c r="F192" s="32"/>
      <c r="J192" s="34"/>
    </row>
    <row r="193" spans="1:18" s="33" customFormat="1" x14ac:dyDescent="0.2">
      <c r="A193" s="29" t="s">
        <v>103</v>
      </c>
      <c r="B193" s="30"/>
      <c r="C193" s="30"/>
      <c r="D193" s="31"/>
      <c r="E193" s="30"/>
      <c r="F193" s="32"/>
      <c r="J193" s="34"/>
      <c r="O193" s="33" t="s">
        <v>82</v>
      </c>
    </row>
    <row r="194" spans="1:18" s="33" customFormat="1" x14ac:dyDescent="0.2">
      <c r="A194" s="29"/>
      <c r="B194" s="30" t="s">
        <v>223</v>
      </c>
      <c r="C194" s="30"/>
      <c r="D194" s="31"/>
      <c r="E194" s="30"/>
      <c r="F194" s="32"/>
      <c r="J194" s="34"/>
    </row>
    <row r="195" spans="1:18" s="63" customFormat="1" ht="18.75" customHeight="1" x14ac:dyDescent="0.2">
      <c r="A195" s="207" t="s">
        <v>63</v>
      </c>
      <c r="B195" s="167" t="s">
        <v>64</v>
      </c>
      <c r="C195" s="167" t="s">
        <v>65</v>
      </c>
      <c r="D195" s="188" t="s">
        <v>66</v>
      </c>
      <c r="E195" s="167" t="s">
        <v>67</v>
      </c>
      <c r="F195" s="167" t="s">
        <v>6</v>
      </c>
      <c r="G195" s="201" t="s">
        <v>80</v>
      </c>
      <c r="H195" s="201"/>
      <c r="I195" s="201"/>
      <c r="J195" s="201" t="s">
        <v>308</v>
      </c>
      <c r="K195" s="201"/>
      <c r="L195" s="201"/>
      <c r="M195" s="201"/>
      <c r="N195" s="201"/>
      <c r="O195" s="201"/>
      <c r="P195" s="201"/>
      <c r="Q195" s="201"/>
      <c r="R195" s="201"/>
    </row>
    <row r="196" spans="1:18" s="33" customFormat="1" ht="24" x14ac:dyDescent="0.2">
      <c r="A196" s="208"/>
      <c r="B196" s="202"/>
      <c r="C196" s="202"/>
      <c r="D196" s="210"/>
      <c r="E196" s="202"/>
      <c r="F196" s="202"/>
      <c r="G196" s="64" t="s">
        <v>68</v>
      </c>
      <c r="H196" s="64" t="s">
        <v>69</v>
      </c>
      <c r="I196" s="64" t="s">
        <v>70</v>
      </c>
      <c r="J196" s="64" t="s">
        <v>73</v>
      </c>
      <c r="K196" s="64" t="s">
        <v>71</v>
      </c>
      <c r="L196" s="64" t="s">
        <v>72</v>
      </c>
      <c r="M196" s="64" t="s">
        <v>74</v>
      </c>
      <c r="N196" s="64" t="s">
        <v>75</v>
      </c>
      <c r="O196" s="64" t="s">
        <v>76</v>
      </c>
      <c r="P196" s="64" t="s">
        <v>77</v>
      </c>
      <c r="Q196" s="64" t="s">
        <v>78</v>
      </c>
      <c r="R196" s="64" t="s">
        <v>79</v>
      </c>
    </row>
    <row r="197" spans="1:18" s="69" customFormat="1" ht="56.25" x14ac:dyDescent="0.2">
      <c r="A197" s="47">
        <v>1</v>
      </c>
      <c r="B197" s="65" t="s">
        <v>301</v>
      </c>
      <c r="C197" s="65" t="s">
        <v>146</v>
      </c>
      <c r="D197" s="66">
        <v>20000</v>
      </c>
      <c r="E197" s="38" t="s">
        <v>7</v>
      </c>
      <c r="F197" s="38" t="s">
        <v>304</v>
      </c>
      <c r="G197" s="67"/>
      <c r="H197" s="67"/>
      <c r="I197" s="67"/>
      <c r="J197" s="68"/>
      <c r="K197" s="67"/>
      <c r="L197" s="67"/>
      <c r="M197" s="67"/>
      <c r="N197" s="67"/>
      <c r="O197" s="67"/>
      <c r="P197" s="67"/>
      <c r="Q197" s="67"/>
      <c r="R197" s="67"/>
    </row>
    <row r="198" spans="1:18" s="69" customFormat="1" ht="56.25" x14ac:dyDescent="0.2">
      <c r="A198" s="47">
        <v>2</v>
      </c>
      <c r="B198" s="65" t="s">
        <v>302</v>
      </c>
      <c r="C198" s="65" t="s">
        <v>146</v>
      </c>
      <c r="D198" s="66">
        <v>20000</v>
      </c>
      <c r="E198" s="38" t="s">
        <v>7</v>
      </c>
      <c r="F198" s="38" t="s">
        <v>304</v>
      </c>
      <c r="G198" s="67"/>
      <c r="H198" s="67"/>
      <c r="I198" s="67"/>
      <c r="J198" s="68"/>
      <c r="K198" s="67"/>
      <c r="L198" s="67"/>
      <c r="M198" s="67"/>
      <c r="N198" s="67"/>
      <c r="O198" s="67"/>
      <c r="P198" s="67"/>
      <c r="Q198" s="67"/>
      <c r="R198" s="67"/>
    </row>
    <row r="199" spans="1:18" s="69" customFormat="1" ht="56.25" x14ac:dyDescent="0.2">
      <c r="A199" s="47">
        <v>3</v>
      </c>
      <c r="B199" s="65" t="s">
        <v>303</v>
      </c>
      <c r="C199" s="65" t="s">
        <v>146</v>
      </c>
      <c r="D199" s="66">
        <v>5000</v>
      </c>
      <c r="E199" s="38" t="s">
        <v>7</v>
      </c>
      <c r="F199" s="38" t="s">
        <v>304</v>
      </c>
      <c r="G199" s="67"/>
      <c r="H199" s="67"/>
      <c r="I199" s="67"/>
      <c r="J199" s="68"/>
      <c r="K199" s="67"/>
      <c r="L199" s="67"/>
      <c r="M199" s="67"/>
      <c r="N199" s="67"/>
      <c r="O199" s="67"/>
      <c r="P199" s="67"/>
      <c r="Q199" s="67"/>
      <c r="R199" s="67"/>
    </row>
    <row r="200" spans="1:18" ht="19.5" thickBot="1" x14ac:dyDescent="0.35">
      <c r="D200" s="103">
        <f>SUM(D197+D198+D199)</f>
        <v>45000</v>
      </c>
    </row>
    <row r="201" spans="1:18" ht="19.5" thickTop="1" x14ac:dyDescent="0.2"/>
  </sheetData>
  <mergeCells count="115">
    <mergeCell ref="F77:F78"/>
    <mergeCell ref="G77:I77"/>
    <mergeCell ref="J77:R77"/>
    <mergeCell ref="A95:A96"/>
    <mergeCell ref="B95:B96"/>
    <mergeCell ref="C95:C96"/>
    <mergeCell ref="D95:D96"/>
    <mergeCell ref="E95:E96"/>
    <mergeCell ref="F95:F96"/>
    <mergeCell ref="G95:I95"/>
    <mergeCell ref="J95:R95"/>
    <mergeCell ref="A77:A78"/>
    <mergeCell ref="B77:B78"/>
    <mergeCell ref="C77:C78"/>
    <mergeCell ref="D77:D78"/>
    <mergeCell ref="E77:E78"/>
    <mergeCell ref="J48:R48"/>
    <mergeCell ref="A68:A69"/>
    <mergeCell ref="B68:B69"/>
    <mergeCell ref="C68:C69"/>
    <mergeCell ref="D68:D69"/>
    <mergeCell ref="E68:E69"/>
    <mergeCell ref="F68:F69"/>
    <mergeCell ref="G68:I68"/>
    <mergeCell ref="J68:R68"/>
    <mergeCell ref="A48:A49"/>
    <mergeCell ref="B48:B49"/>
    <mergeCell ref="C48:C49"/>
    <mergeCell ref="D48:D49"/>
    <mergeCell ref="E48:E49"/>
    <mergeCell ref="J7:R7"/>
    <mergeCell ref="J195:R195"/>
    <mergeCell ref="A1:R1"/>
    <mergeCell ref="A2:R2"/>
    <mergeCell ref="A3:R3"/>
    <mergeCell ref="A195:A196"/>
    <mergeCell ref="B195:B196"/>
    <mergeCell ref="C195:C196"/>
    <mergeCell ref="D195:D196"/>
    <mergeCell ref="E195:E196"/>
    <mergeCell ref="F195:F196"/>
    <mergeCell ref="G195:I195"/>
    <mergeCell ref="A7:A8"/>
    <mergeCell ref="B7:B8"/>
    <mergeCell ref="A130:A131"/>
    <mergeCell ref="B130:B131"/>
    <mergeCell ref="C7:C8"/>
    <mergeCell ref="D7:D8"/>
    <mergeCell ref="E7:E8"/>
    <mergeCell ref="F7:F8"/>
    <mergeCell ref="G7:I7"/>
    <mergeCell ref="F26:F27"/>
    <mergeCell ref="G26:I26"/>
    <mergeCell ref="J26:R26"/>
    <mergeCell ref="A172:A173"/>
    <mergeCell ref="B172:B173"/>
    <mergeCell ref="C172:C173"/>
    <mergeCell ref="D172:D173"/>
    <mergeCell ref="E172:E173"/>
    <mergeCell ref="F172:F173"/>
    <mergeCell ref="G172:I172"/>
    <mergeCell ref="J172:R172"/>
    <mergeCell ref="C130:C131"/>
    <mergeCell ref="D130:D131"/>
    <mergeCell ref="E130:E131"/>
    <mergeCell ref="F130:F131"/>
    <mergeCell ref="G130:I130"/>
    <mergeCell ref="A152:A153"/>
    <mergeCell ref="B152:B153"/>
    <mergeCell ref="J152:R152"/>
    <mergeCell ref="C152:C153"/>
    <mergeCell ref="D152:D153"/>
    <mergeCell ref="E152:E153"/>
    <mergeCell ref="F152:F153"/>
    <mergeCell ref="G152:I152"/>
    <mergeCell ref="F17:F18"/>
    <mergeCell ref="G17:I17"/>
    <mergeCell ref="J17:R17"/>
    <mergeCell ref="A17:A18"/>
    <mergeCell ref="B17:B18"/>
    <mergeCell ref="C17:C18"/>
    <mergeCell ref="D17:D18"/>
    <mergeCell ref="E17:E18"/>
    <mergeCell ref="J130:R130"/>
    <mergeCell ref="A38:A39"/>
    <mergeCell ref="B38:B39"/>
    <mergeCell ref="C38:C39"/>
    <mergeCell ref="D38:D39"/>
    <mergeCell ref="E38:E39"/>
    <mergeCell ref="F38:F39"/>
    <mergeCell ref="G38:I38"/>
    <mergeCell ref="J38:R38"/>
    <mergeCell ref="A26:A27"/>
    <mergeCell ref="B26:B27"/>
    <mergeCell ref="C26:C27"/>
    <mergeCell ref="D26:D27"/>
    <mergeCell ref="E26:E27"/>
    <mergeCell ref="F48:F49"/>
    <mergeCell ref="G48:I48"/>
    <mergeCell ref="A121:A122"/>
    <mergeCell ref="B121:B122"/>
    <mergeCell ref="C121:C122"/>
    <mergeCell ref="D121:D122"/>
    <mergeCell ref="E121:E122"/>
    <mergeCell ref="F121:F122"/>
    <mergeCell ref="G121:I121"/>
    <mergeCell ref="J121:R121"/>
    <mergeCell ref="A103:A104"/>
    <mergeCell ref="B103:B104"/>
    <mergeCell ref="C103:C104"/>
    <mergeCell ref="D103:D104"/>
    <mergeCell ref="E103:E104"/>
    <mergeCell ref="F103:F104"/>
    <mergeCell ref="G103:I103"/>
    <mergeCell ref="J103:R103"/>
  </mergeCells>
  <pageMargins left="0.39370078740157483" right="0.39370078740157483" top="0.78740157480314965" bottom="0.19685039370078741" header="0.19685039370078741" footer="0.19685039370078741"/>
  <pageSetup paperSize="9" firstPageNumber="39" orientation="landscape" useFirstPageNumber="1" r:id="rId1"/>
  <headerFooter>
    <oddFooter>&amp;C&amp;"TH SarabunPSK,ธรรมดา"&amp;14&amp;P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"/>
  <sheetViews>
    <sheetView workbookViewId="0">
      <selection activeCell="F12" sqref="F12"/>
    </sheetView>
  </sheetViews>
  <sheetFormatPr defaultRowHeight="18.75" x14ac:dyDescent="0.2"/>
  <cols>
    <col min="1" max="1" width="3.625" style="98" customWidth="1"/>
    <col min="2" max="3" width="25.625" style="99" customWidth="1"/>
    <col min="4" max="4" width="10.625" style="100" customWidth="1"/>
    <col min="5" max="5" width="22.625" style="99" customWidth="1"/>
    <col min="6" max="6" width="10.625" style="101" customWidth="1"/>
    <col min="7" max="9" width="2.625" style="69" customWidth="1"/>
    <col min="10" max="10" width="2.625" style="102" customWidth="1"/>
    <col min="11" max="18" width="2.625" style="69" customWidth="1"/>
    <col min="19" max="16384" width="9" style="69"/>
  </cols>
  <sheetData>
    <row r="1" spans="1:18" s="33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s="33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s="33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s="33" customFormat="1" x14ac:dyDescent="0.2">
      <c r="A4" s="29" t="s">
        <v>108</v>
      </c>
      <c r="B4" s="30"/>
      <c r="C4" s="30"/>
      <c r="D4" s="31"/>
      <c r="E4" s="30"/>
      <c r="F4" s="32"/>
      <c r="J4" s="34"/>
    </row>
    <row r="5" spans="1:18" s="33" customFormat="1" x14ac:dyDescent="0.2">
      <c r="A5" s="29" t="s">
        <v>109</v>
      </c>
      <c r="B5" s="30"/>
      <c r="C5" s="30"/>
      <c r="D5" s="31"/>
      <c r="E5" s="30"/>
      <c r="F5" s="32"/>
      <c r="J5" s="34"/>
      <c r="O5" s="33" t="s">
        <v>82</v>
      </c>
    </row>
    <row r="6" spans="1:18" s="63" customFormat="1" x14ac:dyDescent="0.2">
      <c r="A6" s="207" t="s">
        <v>63</v>
      </c>
      <c r="B6" s="167" t="s">
        <v>64</v>
      </c>
      <c r="C6" s="203" t="s">
        <v>65</v>
      </c>
      <c r="D6" s="205" t="s">
        <v>66</v>
      </c>
      <c r="E6" s="206" t="s">
        <v>67</v>
      </c>
      <c r="F6" s="206" t="s">
        <v>6</v>
      </c>
      <c r="G6" s="201" t="s">
        <v>80</v>
      </c>
      <c r="H6" s="201"/>
      <c r="I6" s="201"/>
      <c r="J6" s="201" t="s">
        <v>308</v>
      </c>
      <c r="K6" s="201"/>
      <c r="L6" s="201"/>
      <c r="M6" s="201"/>
      <c r="N6" s="201"/>
      <c r="O6" s="201"/>
      <c r="P6" s="201"/>
      <c r="Q6" s="201"/>
      <c r="R6" s="201"/>
    </row>
    <row r="7" spans="1:18" s="33" customFormat="1" ht="24" x14ac:dyDescent="0.2">
      <c r="A7" s="208"/>
      <c r="B7" s="202"/>
      <c r="C7" s="204"/>
      <c r="D7" s="205"/>
      <c r="E7" s="206"/>
      <c r="F7" s="206"/>
      <c r="G7" s="64" t="s">
        <v>68</v>
      </c>
      <c r="H7" s="64" t="s">
        <v>69</v>
      </c>
      <c r="I7" s="64" t="s">
        <v>70</v>
      </c>
      <c r="J7" s="64" t="s">
        <v>73</v>
      </c>
      <c r="K7" s="64" t="s">
        <v>71</v>
      </c>
      <c r="L7" s="64" t="s">
        <v>72</v>
      </c>
      <c r="M7" s="64" t="s">
        <v>74</v>
      </c>
      <c r="N7" s="64" t="s">
        <v>75</v>
      </c>
      <c r="O7" s="64" t="s">
        <v>76</v>
      </c>
      <c r="P7" s="64" t="s">
        <v>77</v>
      </c>
      <c r="Q7" s="64" t="s">
        <v>78</v>
      </c>
      <c r="R7" s="64" t="s">
        <v>79</v>
      </c>
    </row>
    <row r="8" spans="1:18" x14ac:dyDescent="0.2">
      <c r="A8" s="88"/>
      <c r="B8" s="65"/>
      <c r="C8" s="65"/>
      <c r="D8" s="66"/>
      <c r="E8" s="65"/>
      <c r="F8" s="70"/>
      <c r="G8" s="67"/>
      <c r="H8" s="67"/>
      <c r="I8" s="67"/>
      <c r="J8" s="68"/>
      <c r="K8" s="67"/>
      <c r="L8" s="67"/>
      <c r="M8" s="67"/>
      <c r="N8" s="67"/>
      <c r="O8" s="67"/>
      <c r="P8" s="67"/>
      <c r="Q8" s="67"/>
      <c r="R8" s="67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39370078740157483" right="0.39370078740157483" top="0.78740157480314965" bottom="0.39370078740157483" header="0.19685039370078741" footer="0.19685039370078741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1"/>
  <sheetViews>
    <sheetView workbookViewId="0">
      <selection activeCell="F16" sqref="F16"/>
    </sheetView>
  </sheetViews>
  <sheetFormatPr defaultRowHeight="18.75" x14ac:dyDescent="0.2"/>
  <cols>
    <col min="1" max="1" width="3.625" style="22" customWidth="1"/>
    <col min="2" max="3" width="25.625" style="23" customWidth="1"/>
    <col min="4" max="4" width="10.625" style="24" customWidth="1"/>
    <col min="5" max="5" width="22.625" style="23" customWidth="1"/>
    <col min="6" max="6" width="10.625" style="25" customWidth="1"/>
    <col min="7" max="9" width="2.625" style="14" customWidth="1"/>
    <col min="10" max="10" width="2.625" style="26" customWidth="1"/>
    <col min="11" max="18" width="2.625" style="14" customWidth="1"/>
    <col min="19" max="16384" width="9" style="14"/>
  </cols>
  <sheetData>
    <row r="1" spans="1:18" s="4" customFormat="1" x14ac:dyDescent="0.2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s="4" customFormat="1" x14ac:dyDescent="0.2">
      <c r="A2" s="209" t="s">
        <v>120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s="4" customFormat="1" x14ac:dyDescent="0.2">
      <c r="A3" s="209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s="33" customFormat="1" x14ac:dyDescent="0.2">
      <c r="A4" s="29" t="s">
        <v>113</v>
      </c>
      <c r="B4" s="30"/>
      <c r="C4" s="30"/>
      <c r="D4" s="31"/>
      <c r="E4" s="30"/>
      <c r="F4" s="32"/>
      <c r="J4" s="34"/>
    </row>
    <row r="5" spans="1:18" s="33" customFormat="1" x14ac:dyDescent="0.2">
      <c r="A5" s="29" t="s">
        <v>114</v>
      </c>
      <c r="B5" s="30"/>
      <c r="C5" s="30"/>
      <c r="D5" s="31"/>
      <c r="E5" s="30"/>
      <c r="F5" s="32"/>
      <c r="J5" s="34"/>
      <c r="O5" s="33" t="s">
        <v>82</v>
      </c>
    </row>
    <row r="6" spans="1:18" s="33" customFormat="1" x14ac:dyDescent="0.2">
      <c r="A6" s="29"/>
      <c r="B6" s="30" t="s">
        <v>223</v>
      </c>
      <c r="C6" s="30"/>
      <c r="D6" s="31"/>
      <c r="E6" s="30"/>
      <c r="F6" s="32"/>
      <c r="J6" s="34"/>
    </row>
    <row r="7" spans="1:18" s="63" customFormat="1" x14ac:dyDescent="0.2">
      <c r="A7" s="207" t="s">
        <v>63</v>
      </c>
      <c r="B7" s="167" t="s">
        <v>64</v>
      </c>
      <c r="C7" s="203" t="s">
        <v>65</v>
      </c>
      <c r="D7" s="205" t="s">
        <v>66</v>
      </c>
      <c r="E7" s="206" t="s">
        <v>67</v>
      </c>
      <c r="F7" s="206" t="s">
        <v>6</v>
      </c>
      <c r="G7" s="201" t="s">
        <v>80</v>
      </c>
      <c r="H7" s="201"/>
      <c r="I7" s="201"/>
      <c r="J7" s="201" t="s">
        <v>308</v>
      </c>
      <c r="K7" s="201"/>
      <c r="L7" s="201"/>
      <c r="M7" s="201"/>
      <c r="N7" s="201"/>
      <c r="O7" s="201"/>
      <c r="P7" s="201"/>
      <c r="Q7" s="201"/>
      <c r="R7" s="201"/>
    </row>
    <row r="8" spans="1:18" s="33" customFormat="1" ht="24" x14ac:dyDescent="0.2">
      <c r="A8" s="208"/>
      <c r="B8" s="202"/>
      <c r="C8" s="204"/>
      <c r="D8" s="205"/>
      <c r="E8" s="206"/>
      <c r="F8" s="206"/>
      <c r="G8" s="64" t="s">
        <v>68</v>
      </c>
      <c r="H8" s="64" t="s">
        <v>69</v>
      </c>
      <c r="I8" s="64" t="s">
        <v>70</v>
      </c>
      <c r="J8" s="64" t="s">
        <v>73</v>
      </c>
      <c r="K8" s="64" t="s">
        <v>71</v>
      </c>
      <c r="L8" s="64" t="s">
        <v>72</v>
      </c>
      <c r="M8" s="64" t="s">
        <v>74</v>
      </c>
      <c r="N8" s="64" t="s">
        <v>75</v>
      </c>
      <c r="O8" s="64" t="s">
        <v>76</v>
      </c>
      <c r="P8" s="64" t="s">
        <v>77</v>
      </c>
      <c r="Q8" s="64" t="s">
        <v>78</v>
      </c>
      <c r="R8" s="64" t="s">
        <v>79</v>
      </c>
    </row>
    <row r="9" spans="1:18" s="33" customFormat="1" ht="37.5" x14ac:dyDescent="0.2">
      <c r="A9" s="47">
        <v>1</v>
      </c>
      <c r="B9" s="65" t="s">
        <v>263</v>
      </c>
      <c r="C9" s="84" t="s">
        <v>146</v>
      </c>
      <c r="D9" s="66">
        <v>250000</v>
      </c>
      <c r="E9" s="65" t="s">
        <v>7</v>
      </c>
      <c r="F9" s="38" t="s">
        <v>112</v>
      </c>
      <c r="G9" s="67"/>
      <c r="H9" s="67"/>
      <c r="I9" s="67"/>
      <c r="J9" s="68"/>
      <c r="K9" s="67"/>
      <c r="L9" s="67"/>
      <c r="M9" s="67"/>
      <c r="N9" s="67"/>
      <c r="O9" s="67"/>
      <c r="P9" s="67"/>
      <c r="Q9" s="67"/>
      <c r="R9" s="67"/>
    </row>
    <row r="10" spans="1:18" ht="19.5" thickBot="1" x14ac:dyDescent="0.35">
      <c r="D10" s="103">
        <f>SUM(D9)</f>
        <v>250000</v>
      </c>
    </row>
    <row r="11" spans="1:18" ht="19.5" thickTop="1" x14ac:dyDescent="0.2"/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39370078740157483" right="0.39370078740157483" top="0.78740157480314965" bottom="0.39370078740157483" header="0.19685039370078741" footer="0.19685039370078741"/>
  <pageSetup paperSize="9" firstPageNumber="53" orientation="landscape" useFirstPageNumber="1" r:id="rId1"/>
  <headerFooter>
    <oddFooter>&amp;C&amp;"TH SarabunPSK,ธรรมดา"&amp;14&amp;P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2:M2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ผด.01</vt:lpstr>
      <vt:lpstr>ผด.02 ยุทศาสตร์ 1</vt:lpstr>
      <vt:lpstr>ผด.02 ยุทศาสตร์ 2</vt:lpstr>
      <vt:lpstr>ผด.02 ยุทศาสตร์ 3</vt:lpstr>
      <vt:lpstr>ผด.02 ยุทศาสตร์ 4</vt:lpstr>
      <vt:lpstr>ปี 62 ไม่มี-ผด.02 ยุทศาสตร์ 5</vt:lpstr>
      <vt:lpstr>ผด.02 ยุทศาสตร์ 6</vt:lpstr>
      <vt:lpstr>Sheet1</vt:lpstr>
      <vt:lpstr>ผด.01!Print_Titles</vt:lpstr>
      <vt:lpstr>'ผด.02 ยุทศาสตร์ 1'!Print_Titles</vt:lpstr>
      <vt:lpstr>'ผด.02 ยุทศาสตร์ 2'!Print_Titles</vt:lpstr>
      <vt:lpstr>'ผด.02 ยุทศาสตร์ 3'!Print_Titles</vt:lpstr>
      <vt:lpstr>'ผด.02 ยุทศาสตร์ 4'!Print_Titles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2018-10-11T08:25:52Z</cp:lastPrinted>
  <dcterms:created xsi:type="dcterms:W3CDTF">2015-10-30T07:57:02Z</dcterms:created>
  <dcterms:modified xsi:type="dcterms:W3CDTF">2018-10-22T04:25:42Z</dcterms:modified>
</cp:coreProperties>
</file>